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405" windowWidth="21840" windowHeight="5685" tabRatio="969"/>
  </bookViews>
  <sheets>
    <sheet name="МР" sheetId="3" r:id="rId1"/>
    <sheet name="Лист1" sheetId="4" r:id="rId2"/>
  </sheets>
  <definedNames>
    <definedName name="_xlnm.Print_Titles" localSheetId="0">МР!$10:$10</definedName>
    <definedName name="_xlnm.Print_Area" localSheetId="0">МР!$A$1:$S$103</definedName>
  </definedNames>
  <calcPr calcId="144525" calcMode="manual" iterateDelta="1E-4"/>
</workbook>
</file>

<file path=xl/calcChain.xml><?xml version="1.0" encoding="utf-8"?>
<calcChain xmlns="http://schemas.openxmlformats.org/spreadsheetml/2006/main">
  <c r="S18" i="3" l="1"/>
  <c r="P79" i="3"/>
  <c r="P12" i="3"/>
  <c r="R79" i="3" l="1"/>
  <c r="Q79" i="3"/>
  <c r="O79" i="3"/>
  <c r="N79" i="3"/>
  <c r="S71" i="3"/>
  <c r="R71" i="3"/>
  <c r="Q71" i="3"/>
  <c r="P71" i="3"/>
  <c r="O71" i="3"/>
  <c r="N71" i="3"/>
  <c r="R53" i="3"/>
  <c r="Q53" i="3"/>
  <c r="P53" i="3"/>
  <c r="O53" i="3"/>
  <c r="N53" i="3"/>
  <c r="R42" i="3"/>
  <c r="Q42" i="3"/>
  <c r="P42" i="3"/>
  <c r="O42" i="3"/>
  <c r="N42" i="3"/>
  <c r="P29" i="3"/>
  <c r="R12" i="3"/>
  <c r="Q12" i="3"/>
  <c r="S46" i="3" l="1"/>
  <c r="R30" i="3" l="1"/>
  <c r="R29" i="3" s="1"/>
  <c r="Q30" i="3"/>
  <c r="Q29" i="3" s="1"/>
  <c r="S49" i="3"/>
  <c r="S80" i="3"/>
  <c r="S79" i="3" s="1"/>
  <c r="S43" i="3"/>
  <c r="S19" i="3"/>
  <c r="S30" i="3"/>
  <c r="S31" i="3"/>
  <c r="S33" i="3"/>
  <c r="S36" i="3"/>
  <c r="S45" i="3"/>
  <c r="S64" i="3"/>
  <c r="S63" i="3"/>
  <c r="S62" i="3"/>
  <c r="S56" i="3"/>
  <c r="S55" i="3"/>
  <c r="S60" i="3"/>
  <c r="S61" i="3"/>
  <c r="S59" i="3"/>
  <c r="S58" i="3"/>
  <c r="S57" i="3"/>
  <c r="S24" i="3"/>
  <c r="S25" i="3"/>
  <c r="S26" i="3"/>
  <c r="S28" i="3"/>
  <c r="S23" i="3"/>
  <c r="S22" i="3"/>
  <c r="S20" i="3"/>
  <c r="S21" i="3"/>
  <c r="S14" i="3"/>
  <c r="S15" i="3"/>
  <c r="S16" i="3"/>
  <c r="S17" i="3"/>
  <c r="S13" i="3"/>
  <c r="S12" i="3" l="1"/>
  <c r="S53" i="3"/>
  <c r="S29" i="3"/>
  <c r="S42" i="3"/>
  <c r="O30" i="3"/>
  <c r="O29" i="3" s="1"/>
  <c r="N30" i="3"/>
  <c r="N29" i="3" s="1"/>
  <c r="O13" i="3"/>
  <c r="O12" i="3" s="1"/>
  <c r="N13" i="3"/>
  <c r="N12" i="3" s="1"/>
  <c r="N52" i="3" l="1"/>
  <c r="R52" i="3" l="1"/>
  <c r="R40" i="3"/>
  <c r="O52" i="3"/>
  <c r="O40" i="3"/>
  <c r="R38" i="3" l="1"/>
  <c r="R70" i="3"/>
  <c r="R66" i="3" s="1"/>
  <c r="O70" i="3"/>
  <c r="O66" i="3" s="1"/>
  <c r="O38" i="3"/>
  <c r="O11" i="3" s="1"/>
  <c r="R11" i="3" l="1"/>
  <c r="Q70" i="3"/>
  <c r="Q66" i="3" s="1"/>
  <c r="P70" i="3"/>
  <c r="P66" i="3" s="1"/>
  <c r="S70" i="3"/>
  <c r="S66" i="3" s="1"/>
  <c r="N70" i="3" l="1"/>
  <c r="N66" i="3" s="1"/>
  <c r="N11" i="3" s="1"/>
  <c r="S52" i="3"/>
  <c r="Q52" i="3"/>
  <c r="Q11" i="3" s="1"/>
  <c r="P52" i="3"/>
  <c r="S40" i="3"/>
  <c r="S38" i="3" s="1"/>
  <c r="S11" i="3" s="1"/>
  <c r="Q40" i="3"/>
  <c r="Q38" i="3" s="1"/>
  <c r="P40" i="3"/>
  <c r="P38" i="3" s="1"/>
  <c r="N40" i="3"/>
  <c r="N38" i="3" s="1"/>
  <c r="P11" i="3" l="1"/>
</calcChain>
</file>

<file path=xl/sharedStrings.xml><?xml version="1.0" encoding="utf-8"?>
<sst xmlns="http://schemas.openxmlformats.org/spreadsheetml/2006/main" count="802" uniqueCount="353">
  <si>
    <t>код строки</t>
  </si>
  <si>
    <t xml:space="preserve">Правовое основание финансового обеспечения и расходования средств (нормативные правовые акты, договоры, соглашения)
</t>
  </si>
  <si>
    <t xml:space="preserve">Российской Федерации
субъекта Российской Федерации
</t>
  </si>
  <si>
    <t>Республики Башкортостан</t>
  </si>
  <si>
    <t>муниципального образования</t>
  </si>
  <si>
    <t xml:space="preserve">Код расхода по БК
</t>
  </si>
  <si>
    <t xml:space="preserve">Объем средств на исполнение расходного обязательства
</t>
  </si>
  <si>
    <t>раздел</t>
  </si>
  <si>
    <t>подраздел</t>
  </si>
  <si>
    <t xml:space="preserve">Наименование расходного обязательства, вопроса местного значения, полномочия, права муниципального образования
</t>
  </si>
  <si>
    <t xml:space="preserve">наименование, номер и дата
</t>
  </si>
  <si>
    <t>наименование, номер и дата</t>
  </si>
  <si>
    <t xml:space="preserve">номер статьи (подстатьи), пункта (подпункта)
</t>
  </si>
  <si>
    <t>номер статьи (подстатьи), пункта (подпункта)</t>
  </si>
  <si>
    <t xml:space="preserve">дата вступления в силу, срок действия
</t>
  </si>
  <si>
    <t>дата вступления в силу, срок действия</t>
  </si>
  <si>
    <t>х</t>
  </si>
  <si>
    <t>(подпись)</t>
  </si>
  <si>
    <t>Исполнитель</t>
  </si>
  <si>
    <t>Главный бухгалтер</t>
  </si>
  <si>
    <t xml:space="preserve">Начальник инспекции по бюджету </t>
  </si>
  <si>
    <t xml:space="preserve">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всего
</t>
  </si>
  <si>
    <t xml:space="preserve">1.5.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
</t>
  </si>
  <si>
    <t>1.5.2. по предоставлению субсидий в бюджет субъекта Российской Федерации, всего</t>
  </si>
  <si>
    <t>1.5.4. по предоставлению иных межбюджетных трансфертов, всего</t>
  </si>
  <si>
    <t xml:space="preserve">Руководитель 
финансового органа </t>
  </si>
  <si>
    <t>1.4.2.  за счет собственных доходов и источников финансирования дефицита бюджета муниципального района, всего</t>
  </si>
  <si>
    <t xml:space="preserve"> 1.5.1. по предоставлению дотаций на выравнивание бюджетной обеспеченности городских, сельских поселений, всего</t>
  </si>
  <si>
    <r>
      <t xml:space="preserve">1.3.1. по перечню, предусмотренному Федеральным законом 
от 06.10.2003 года № 131-ФЗ </t>
    </r>
    <r>
      <rPr>
        <sz val="12"/>
        <color theme="1"/>
        <rFont val="Calibri"/>
        <family val="2"/>
        <charset val="204"/>
      </rPr>
      <t>«</t>
    </r>
    <r>
      <rPr>
        <sz val="12"/>
        <color theme="1"/>
        <rFont val="Times New Roman"/>
        <family val="1"/>
        <charset val="204"/>
      </rPr>
      <t>Об общих принципах организации местного самоуправления в Российской Федерации</t>
    </r>
    <r>
      <rPr>
        <sz val="12"/>
        <color theme="1"/>
        <rFont val="Calibri"/>
        <family val="2"/>
        <charset val="204"/>
      </rPr>
      <t>»</t>
    </r>
    <r>
      <rPr>
        <sz val="12"/>
        <color theme="1"/>
        <rFont val="Times New Roman"/>
        <family val="1"/>
        <charset val="204"/>
      </rPr>
      <t xml:space="preserve">, всего
</t>
    </r>
  </si>
  <si>
    <t>Единица измерения: тыс. руб. (с точностью до первого десятичного знака)</t>
  </si>
  <si>
    <t xml:space="preserve">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
</t>
  </si>
  <si>
    <t>1.5.4.2. в иных случаях, 
не связанных с заключением соглашений, предусмотренных в подпункте 1.5.4.1, всего</t>
  </si>
  <si>
    <t xml:space="preserve"> 1.5.3.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</si>
  <si>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1.5.4.1.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</si>
  <si>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 xml:space="preserve">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
</t>
  </si>
  <si>
    <t xml:space="preserve">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
</t>
  </si>
  <si>
    <t xml:space="preserve">1.4.1. за счет субвенций, предоставленных 
из федерального бюджета 
или бюджета субъекта Российской Федерации, всего
</t>
  </si>
  <si>
    <t xml:space="preserve">1. 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
</t>
  </si>
  <si>
    <r>
      <t xml:space="preserve">1.3.2. по участию в осуществлении государственных полномочий (не переданных в соответствии со статьей 19 Федерального закона от 06.10.2003 года № 131-ФЗ </t>
    </r>
    <r>
      <rPr>
        <sz val="12"/>
        <color theme="1"/>
        <rFont val="Calibri"/>
        <family val="2"/>
        <charset val="204"/>
      </rPr>
      <t>«</t>
    </r>
    <r>
      <rPr>
        <sz val="12"/>
        <color theme="1"/>
        <rFont val="Times New Roman"/>
        <family val="1"/>
        <charset val="204"/>
      </rPr>
      <t>Об общих принципах организации местного самоуправления в Российской Федерации</t>
    </r>
    <r>
      <rPr>
        <sz val="12"/>
        <color theme="1"/>
        <rFont val="Calibri"/>
        <family val="2"/>
        <charset val="204"/>
      </rPr>
      <t>»</t>
    </r>
    <r>
      <rPr>
        <sz val="12"/>
        <color theme="1"/>
        <rFont val="Times New Roman"/>
        <family val="1"/>
        <charset val="204"/>
      </rPr>
      <t xml:space="preserve">), если это участие предусмотрено федеральными законами, всего
</t>
    </r>
  </si>
  <si>
    <t xml:space="preserve">1.3.3.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t>
  </si>
  <si>
    <t xml:space="preserve">  (должность)  </t>
  </si>
  <si>
    <t>"___" ___________ 20__ г.</t>
  </si>
  <si>
    <t>(фамилия, инициалы)</t>
  </si>
  <si>
    <r>
      <t xml:space="preserve">Наименование муниципального района Республики Башкортостан </t>
    </r>
    <r>
      <rPr>
        <b/>
        <sz val="12"/>
        <color theme="1"/>
        <rFont val="Times New Roman"/>
        <family val="1"/>
        <charset val="204"/>
      </rPr>
      <t>Мелеузовский район</t>
    </r>
  </si>
  <si>
    <t>владение, пользование и распоряжение имуществом, находящимся в муниципальной собственности муниципального района</t>
  </si>
  <si>
    <t xml:space="preserve">Федеральный закон от 06.10.2003 № 131-ФЗ "Об общих принципах организации местного самоуправления в Российской Федерации".
</t>
  </si>
  <si>
    <t xml:space="preserve"> подп.3 п.1 ст.15
</t>
  </si>
  <si>
    <t xml:space="preserve">08.10.2003-01.01.2999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</si>
  <si>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</si>
  <si>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пп.3 п.1 ст.4</t>
  </si>
  <si>
    <t xml:space="preserve">01.01.2006-01.01.2999
</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</si>
  <si>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</si>
  <si>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 подп.4 п.1 ст.15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</si>
  <si>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</si>
  <si>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пп.4 п.1 ст.4</t>
  </si>
  <si>
    <t>0500</t>
  </si>
  <si>
    <t>0502</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</si>
  <si>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</si>
  <si>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 подп.5 п.1 ст.15
</t>
  </si>
  <si>
    <t>Устав муниципального района Мелеузовский район РБ                                                     Муниципальная программа "Дорожное хозяйство и транспортное обслуживание муниципального района Мелеузовский район Республики Башкортостан"</t>
  </si>
  <si>
    <t>пп.5 п.1 ст.4</t>
  </si>
  <si>
    <t>0400</t>
  </si>
  <si>
    <t>0409</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</si>
  <si>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</si>
  <si>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 xml:space="preserve"> подп.6 п.1 ст.15
</t>
  </si>
  <si>
    <t>Устав муниципального района Мелеузовский район РБ                                           Муниципальная программа "Дорожное хозяйство и транспортное обслуживание муниципального района Мелеузовский район Республики Башкортостан"</t>
  </si>
  <si>
    <t>пп.6 п.1 ст.4</t>
  </si>
  <si>
    <t>0408</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</si>
  <si>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</si>
  <si>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 xml:space="preserve"> подп.6.1 п.1 ст.15
</t>
  </si>
  <si>
    <t>Устав муниципального района Мелеузовский район РБ                                                       Муниципальная программа "Снижение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t>
  </si>
  <si>
    <t>пп.7 п.1 ст.4</t>
  </si>
  <si>
    <t>0300</t>
  </si>
  <si>
    <t>0314</t>
  </si>
  <si>
    <t>пп.8 п.1 ст.4</t>
  </si>
  <si>
    <t>0309</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</si>
  <si>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</si>
  <si>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 xml:space="preserve"> подп.11 п.1 ст.15
</t>
  </si>
  <si>
    <t xml:space="preserve">Закон Республики Башкортостан от 31.12.1999 № 44-з "Об основных гарантиях прав ребенка в Республике Башкортостан".
</t>
  </si>
  <si>
    <t xml:space="preserve"> п.1 ст.12
</t>
  </si>
  <si>
    <t xml:space="preserve">11.04.2000-01.01.2999
</t>
  </si>
  <si>
    <t xml:space="preserve">Устав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                                                                                Муниципальная программа "Развитие культуры в муниципальном районе Мелеузовский район Республики Башкортостан"                                               </t>
  </si>
  <si>
    <t>пп.13 п.1 ст.4</t>
  </si>
  <si>
    <t>0700</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</si>
  <si>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в том числе путем выкупа, земельных участков в границах муниципального района для муниципальных нужд</t>
  </si>
  <si>
    <t xml:space="preserve"> подп.15 п.1 ст.15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</si>
  <si>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</si>
  <si>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пп.16 п.1 ст.4</t>
  </si>
  <si>
    <t>0412</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</si>
  <si>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</si>
  <si>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 xml:space="preserve"> подп.19 п.1 ст.15
</t>
  </si>
  <si>
    <t>Устав муниципального района Мелеузовский район РБ                                                             Муниципальная программа "Развитие культуры в муниципальном районе Мелеузовский район Республики Башкортостан"</t>
  </si>
  <si>
    <t>пп.21 п.1 ст.4</t>
  </si>
  <si>
    <t>0800</t>
  </si>
  <si>
    <t>0801</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</si>
  <si>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</si>
  <si>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 xml:space="preserve"> подп.19.1 п.1 ст.15
</t>
  </si>
  <si>
    <t>Устав муниципального района Мелеузовский район РБ                                                            Муниципальная программа "Развитие культуры в муниципальном районе Мелеузовский район Республики Башкортостан"</t>
  </si>
  <si>
    <t>пп.22 п.1 ст.4</t>
  </si>
  <si>
    <t>0800,                 1200</t>
  </si>
  <si>
    <t>0801,                     1201</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</si>
  <si>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</si>
  <si>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 xml:space="preserve"> подп.21 п.1 ст.15
</t>
  </si>
  <si>
    <t>Устав муниципального района Мелеузовский район РБ                                                            Муниципальная программа "Снижение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                                                  Муниципальная программа "Обеспечение общественной безопасности в муниципальном районе Мелеузовский район Республики Башкортостан"</t>
  </si>
  <si>
    <t>пп.25 п.1 ст.4</t>
  </si>
  <si>
    <t>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</si>
  <si>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 xml:space="preserve"> подп.25 п.1 ст.15
</t>
  </si>
  <si>
    <t xml:space="preserve">Постановление Правительства Республики Башкортостан от 30.11.2007 № 348 "О республиканской программе развития сельского хозяйства и регулирования рынков сельскохозяйственной продукции, сырья и продовольствия на 2008-2012 годы".
</t>
  </si>
  <si>
    <t xml:space="preserve">в целом
</t>
  </si>
  <si>
    <t xml:space="preserve">01.01.2008-31.12.2012
</t>
  </si>
  <si>
    <t>Устав муниципального района Мелеузовский район РБ      Муниципальная программа "Развитие и поддержка малого и среднего предпринимательства в муниципальном районе Мелеузовский район Республики Башкортостан"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</si>
  <si>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пп.29 п.1 ст.4</t>
  </si>
  <si>
    <t>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</si>
  <si>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 xml:space="preserve"> подп.26 п.1 ст.15
</t>
  </si>
  <si>
    <t>Устав муниципального района Мелеузовский район РБ                                                                     Муниципальная программа "Развитие молодежной политики, физкультуры и спорта в муниципальном районе Мелеузовский район Республики Башкортостан"</t>
  </si>
  <si>
    <t>пп.30 п.1 ст.4</t>
  </si>
  <si>
    <t>1100</t>
  </si>
  <si>
    <t>1101</t>
  </si>
  <si>
    <t>организация и осуществление мероприятий межпоселенческого характера по работе с детьми и молодежью</t>
  </si>
  <si>
    <t xml:space="preserve"> подп.27 п.1 ст.15
</t>
  </si>
  <si>
    <t>Устав муниципального района Мелеузовский район РБ                                                                    Муниципальная программа "Развитие молодежной политики, физкультуры и спорта в муниципальном районе Мелеузовский район Республики Башкортостан"</t>
  </si>
  <si>
    <t>пп.31 п.1 ст.4</t>
  </si>
  <si>
    <t>0707</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</si>
  <si>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</si>
  <si>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Постановление Правительства Республики Башкортостан от 29.01.2015 № 10 "О переходе на поквартирные системы отоплепния и установке блочных котельных в муниципальных районах и городских округах в 2015-2020 годах".
</t>
  </si>
  <si>
    <t xml:space="preserve">29.01.2015-31.12.2020
</t>
  </si>
  <si>
    <t>функционирование органов местного самоуправления</t>
  </si>
  <si>
    <t xml:space="preserve"> п.9 ст.34
</t>
  </si>
  <si>
    <t xml:space="preserve">Закон Республики Башкортостан от 28.03.2006 № 288-з "О порядке назначения и выплаты пенсии на муниципальной службе в Республике Башкортостан".
</t>
  </si>
  <si>
    <t xml:space="preserve"> ч.1 ст.8
</t>
  </si>
  <si>
    <t xml:space="preserve">15.04.2006-01.01.2999
</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</si>
  <si>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                                              Муниципальная программа "Развитие муниципальной службы в муниципальном районе Мелеузовский район Республики Башкортостан"</t>
  </si>
  <si>
    <t>ст.34</t>
  </si>
  <si>
    <t>0100</t>
  </si>
  <si>
    <t>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</si>
  <si>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Федеральный закон от 06.10.2003 № 131-ФЗ "Об общих принципах организации местного самоуправления в Российской Федерации".</t>
  </si>
  <si>
    <t>ст 17 п 1 пп3</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</si>
  <si>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t>
  </si>
  <si>
    <t>пп.3 п.1 ст.6</t>
  </si>
  <si>
    <t>0113</t>
  </si>
  <si>
    <t>В целом</t>
  </si>
  <si>
    <t>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</si>
  <si>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ст 17 п 1 пп 6.1</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</si>
  <si>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</si>
  <si>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пп.8 п.1 ст.6</t>
  </si>
  <si>
    <t>0405</t>
  </si>
  <si>
    <t>учреждение печатного средства массовой информации для опубликования муниципальных правовых актов, обсуждения проектов муниципальных правовоых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</si>
  <si>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 xml:space="preserve"> подп.7 п.1 ст.17
</t>
  </si>
  <si>
    <t>Устав муниципального района Мелеузовский район РБ  ,                                    Муниципальная программа "Развитие культуры в муниципальном районе Мелеузовский район Республики Башкортостан"</t>
  </si>
  <si>
    <t>пп.9 п.1 ст.6</t>
  </si>
  <si>
    <t>1200</t>
  </si>
  <si>
    <t>1202</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</si>
  <si>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</si>
  <si>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Постановление Правительства Республики Башкортостан от 18.07.2013 № 315 "Об утверждении Порядка предоставления из бюджета Республики Башкортостан субсидий бюджетам муниципальных районов и городских округов Республики Башкортостан на софинансирование расходов муниципальных образований Республики Башкортостан по подготовке и переподготовке квалифицированных специалистов для нужд жилищно-коммунальной отрасли республики, профессиональной переподготовке и повышению квалификации муниципальных служащих, занимающихся вопросами жилищно-коммунального хозяйства"</t>
  </si>
  <si>
    <t xml:space="preserve">18.07.2013-01.01.2999
</t>
  </si>
  <si>
    <t>пп.10 п.1 ст.6</t>
  </si>
  <si>
    <t>0505</t>
  </si>
  <si>
    <t>участие в организации и финансировании проведения на территории муниципального района общественных работ для граждан, испытывающих трудности в поиске работы, а также временной занятости несовершеннолетних граждан в возрасте от 14 до 18 лет</t>
  </si>
  <si>
    <t>п.2 ст.15.1</t>
  </si>
  <si>
    <t>0401</t>
  </si>
  <si>
    <t>финансирование расходов на содержание органов местного самоуправления поселений (в части выплаты доплат к государственной пенсии за выслугу лет на муниципальной службе)</t>
  </si>
  <si>
    <t>Соглашение между органами местного самоуправления муниципального района Мелеузовский район РБ и поселения о передаче полномочий</t>
  </si>
  <si>
    <t xml:space="preserve">01.01.2017-31.12.2017
</t>
  </si>
  <si>
    <t>1001</t>
  </si>
  <si>
    <t>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</si>
  <si>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Постановление Правительства Российской Федерации от 10.02.2017 № 169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</si>
  <si>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10.02.2017-01.01.2999
</t>
  </si>
  <si>
    <t>Соглашение между органами местного самоуправления муниципального района Мелеузовский район РБ и поселения о передаче полномочий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</si>
  <si>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0503</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</si>
  <si>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предусмотренным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в том числе путем выкупа, земельных участков в границах поселения для муниципальных нужд, осуществление муниципального земельного контроля за использованием земель поселения</t>
  </si>
  <si>
    <t xml:space="preserve"> п.4 ст.15
</t>
  </si>
  <si>
    <t>оказание поддержки общественных организаций</t>
  </si>
  <si>
    <t>п.2 ст. 15</t>
  </si>
  <si>
    <t>1000</t>
  </si>
  <si>
    <t>1003</t>
  </si>
  <si>
    <t>предоставление мер социальной поддержки и социальных выплат, установленных решениями органов местного самоуправления</t>
  </si>
  <si>
    <t>п.2 ст. 15.1</t>
  </si>
  <si>
    <t>Муниципальная программа "Социальная поддержка граждан в муниципальном районе Мелеузовский район Республики Башкортостан"</t>
  </si>
  <si>
    <t>01.01.2017-31.12.2021  г.г.</t>
  </si>
  <si>
    <t>обеспечение малоимущих граждан, нуждающихся в улучшении жилищных условий, жилыми помещениями в соответствии с жилищным законодательством, организация строительства и содержания муниципального жилищного фонда, создание условий для жилищного строительства</t>
  </si>
  <si>
    <t>Федеральный закон от 21.07.2007 г.№ 185-ФЗ "О Фонде содействия реформированию жилищно-коммунального хозяйства"</t>
  </si>
  <si>
    <t>21.07.2007-01.01.2999</t>
  </si>
  <si>
    <t>Закон Республики Башкортостан от 28.06.2013 г.№ 694-з "Об организации проведения капитального ремонта общего имущества в многоквартирных домах, расположенных на территории Республики Башкортостан"</t>
  </si>
  <si>
    <t>п.9 ст.19</t>
  </si>
  <si>
    <t>28.06.2013-01.01.2999</t>
  </si>
  <si>
    <t>Соглашение между Министерствомжилитщно-коммунального хозяйства Республики Башкортостан и Администрацией муниципального района Мелеузовский района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</si>
  <si>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0500,                 1000</t>
  </si>
  <si>
    <t>0501,                    1003</t>
  </si>
  <si>
    <t>улучшение жилищных условий граждан, проживающих в сельской местности</t>
  </si>
  <si>
    <t>Федеральный закон от 06.10.2003 № 131-ФЗ "Об общих принципах организации местного самоуправления в Российской Федерации".                                                                                                                                       Постановление Правительства Российской Федерации от 15.07.2013 г. № 598 "О федеральной целевой программе "Устойчивое развитие сельских территорий на 2014-2017 годы и на период до 2020 года"".</t>
  </si>
  <si>
    <t xml:space="preserve">  п.2 ст. 15.1</t>
  </si>
  <si>
    <t>15.07.2013-01.01.2020</t>
  </si>
  <si>
    <t>Закон Республики Башкортостан от 02.12.2005 г. № 250-з "О регулировании жилищных отношений в Республике Башкортостан".</t>
  </si>
  <si>
    <t>ст.19</t>
  </si>
  <si>
    <t>12.12.2005-01.01.2999</t>
  </si>
  <si>
    <t>Соглашение между Министерством сельского хозяйства Республики Башкортостан и Администрацией муниципального района Мелеузовский района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</si>
  <si>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 xml:space="preserve">В целом      </t>
  </si>
  <si>
    <t>предоставление социальных выплат молодым семьям на приобретение (строительство) жилья в рамках подпрограммы "Обеспечение жильем молодых семей" федеральной целевой программы "Жилище" на 2015-2020 годы</t>
  </si>
  <si>
    <t xml:space="preserve"> п.2 ст.15.1
</t>
  </si>
  <si>
    <t>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государтсвенной власти субъектов Российской Федерации</t>
  </si>
  <si>
    <t xml:space="preserve">Федеральный закон от 06.10.1999 № 184-ФЗ "Об общих принципах организации законодательных (представительных) и исполнительных органов власти субъектов Российской Федерации".
</t>
  </si>
  <si>
    <t xml:space="preserve"> подп.13 п.2 ст.26.3
</t>
  </si>
  <si>
    <t xml:space="preserve">19.10.1999-01.01.2999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</si>
  <si>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t>
  </si>
  <si>
    <t>0701,                0702</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</si>
  <si>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</si>
  <si>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пп. 24 п. 2 ст. 26.3</t>
  </si>
  <si>
    <t xml:space="preserve">Закон Республики Башкортостан от 24.07.2000 № 87-з "О государственной поддержке многодетных семей в Республике Башкортостан".
</t>
  </si>
  <si>
    <t>ст. 5</t>
  </si>
  <si>
    <t>24.07.2000-01.01.2999</t>
  </si>
  <si>
    <t xml:space="preserve">Соглашение между Министерством образования РБ и Администрацией муниципального района Мелеузовский район РБ </t>
  </si>
  <si>
    <t>1004</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</si>
  <si>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</si>
  <si>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 xml:space="preserve">Закон Республики Башкортостан от 28.12.2005 № 260-з "О наделении органов местного самоуправления отдельными государственными полномочиями Республики Башкортостан".                                                    Закон Республики Башкортостан от 10.10.2006 № 354-з "О наделении органов местного самоуправления отдельными государственными полномочиями Республики Башкортостан по созданию и обеспечению административных комиссий".
</t>
  </si>
  <si>
    <t xml:space="preserve"> п.2 ч.1 ст.1
</t>
  </si>
  <si>
    <t xml:space="preserve">01.01.2006-01.01.2999                                                                                                                                                                                                                                                                                                                                                                                                               10.10.2006-01.01.2999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</si>
  <si>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муниципальной службы в муниципальном районе Мелеузовский район Республики Башкортостан"</t>
  </si>
  <si>
    <t>на организацию и осуществление деятельности по опеке и попечительству</t>
  </si>
  <si>
    <t xml:space="preserve">Закон Республики Башкортостан от 28.12.2005 № 260-з "О наделении органов местного самоуправления отдельными государственными полномочиями Республики Башкортостан".
</t>
  </si>
  <si>
    <t xml:space="preserve"> п.4 ч.1 ст.1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</si>
  <si>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                                                                                                                          Муниципальная программа "Развитие муниципальной службы в муниципальном районе Мелеузовский район Республики Башкортостан"</t>
  </si>
  <si>
    <t>на организацию и обеспечение отдыха и оздоровления детей (за исключением организации отдыха детей в каникулярное время)</t>
  </si>
  <si>
    <t>пп.24.3 п.2 ст.26.3</t>
  </si>
  <si>
    <t xml:space="preserve">06.10.1999-01.01.2999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</si>
  <si>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</si>
  <si>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</si>
  <si>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Закон Республики Башкортостан от 03.03.1994 № ВС-22/43 "О ветеринарии"</t>
  </si>
  <si>
    <t xml:space="preserve"> ст 5 ч 4</t>
  </si>
  <si>
    <t>03.03.1994 - 01.01.2999</t>
  </si>
  <si>
    <t>Соглашение между Администрацией муниципального района Мелеузовский район РБ и Управлением ветеринарии РБ</t>
  </si>
  <si>
    <t>социальная поддержка детей-сирот и детей, оставшихся без попечения родителей (за исключением детей, обучающихся в федеральных образовательных учреждениях)</t>
  </si>
  <si>
    <t>0700,    1000</t>
  </si>
  <si>
    <t>0702,           0707,            1004</t>
  </si>
  <si>
    <t>выплата единовременного пособия при всех формах устройства детей, лишенных родительского попечения, в семью</t>
  </si>
  <si>
    <t xml:space="preserve">Федеральный закон от 19.05.1995 № 81-ФЗ "О государственных пособиях гражданам, имеющим детей".
</t>
  </si>
  <si>
    <t xml:space="preserve"> ч.1,2 ст.4.1
</t>
  </si>
  <si>
    <t xml:space="preserve">24.05.1995-01.01.2999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</si>
  <si>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t>
  </si>
  <si>
    <t xml:space="preserve">В целом        </t>
  </si>
  <si>
    <t>выплата компенсации части родительской платы за содержание детей в государственных и муниципальных образовательных учреждениях, реализующих основную общеобразовательную программу дошкольного образования</t>
  </si>
  <si>
    <t xml:space="preserve"> подп.13.1 п.2 ст.26.3
</t>
  </si>
  <si>
    <t>социальная поддержка учащихся муниципальных общеобразовательных учреждений из многодетных семей по обеспечению бесплатным питанием и школьной формой либо заменяющим её комплектом детской одежды для посещения школьных занятий</t>
  </si>
  <si>
    <t xml:space="preserve"> подп.20 п.1 ст.15
</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</si>
  <si>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t>
  </si>
  <si>
    <t xml:space="preserve">01.01.2016-01.01.2999
</t>
  </si>
  <si>
    <t>1400</t>
  </si>
  <si>
    <t>1401</t>
  </si>
  <si>
    <t xml:space="preserve">п.2 ст.15.1                                                                                              </t>
  </si>
  <si>
    <t>Соглашение между органами местного самоуправления муниципального района и поселения о передаче полномочий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</si>
  <si>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(сельскому поселению)</t>
  </si>
  <si>
    <t>Соглашение между органами местного самоуправления муниципального района и поселения о передаче полномочий                                                      Муниципальная программа "Дорожное хозяйство и транспортное обслуживание муниципального района Мелеузовский район Республики Башкортостан"</t>
  </si>
  <si>
    <t>осуществление полномочий по первичному воинскому учету на территориях, где отсутствуют военные комиссариаты</t>
  </si>
  <si>
    <t xml:space="preserve">Федеральный закон от 28.03.1998 № 53-ФЗ "О воинской обязанности и военной службе".
</t>
  </si>
  <si>
    <t xml:space="preserve"> абз.2,22 п.2 ст.8
</t>
  </si>
  <si>
    <t xml:space="preserve">02.04.1998-01.01.2999
</t>
  </si>
  <si>
    <t>Соглашение между Гос. комитетом РБ  по делам юстиции и Администрацией муниципального района Мелеузовский район РБ                                                                                      Муниципальная программа "Развитие муниципальной службы в муниципальном районе Мелеузовский район Республики Башкортостан"</t>
  </si>
  <si>
    <t>0200</t>
  </si>
  <si>
    <t>0203</t>
  </si>
  <si>
    <t>Г.Ф. Тагирова</t>
  </si>
  <si>
    <t>А.Р. Альмухаметова</t>
  </si>
  <si>
    <t>Заместитель главы Администрации-начальник финансового управления</t>
  </si>
  <si>
    <t>Г.Н. Гончаренко</t>
  </si>
  <si>
    <t xml:space="preserve">     РЕЕСТР РАСХОДНЫХ ОБЯЗАТЕЛЬСТВ МУНИЦИПАЛЬНОГО РАЙОНА РЕСПУБЛИКИ БАШКОРТОСТАН (уточненный)
</t>
  </si>
  <si>
    <t>полномочиями в сфере водоснабжения и водоотведения, предусмотренными Федеральным законом "О водоснабжении и водоотведении"</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</si>
  <si>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(городскому поселению)</t>
  </si>
  <si>
    <t>закупка автотранспортных средств и коммунальной техники</t>
  </si>
  <si>
    <t>владение, пользование и распоряжение имуществом, находящимся в муниципальной собственности селського поселения</t>
  </si>
  <si>
    <t>долевое финансирование на решение отдельных вопросов местного значения</t>
  </si>
  <si>
    <t>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</si>
  <si>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Федеральный закон от 07.12.2011 г. № 416-ФЗ "О водоснабжении и водоотведении"</t>
  </si>
  <si>
    <t xml:space="preserve">07.12.2011-01.01.2999
</t>
  </si>
  <si>
    <t>Постановление Правительства РБ от 20.02.2015 г. № 49 "О внесении изменений в некоторые решения Правительства Республики Башкортостан и об утверждении правил предоставления и распределения субсидий бюджетам муниципальных районов Республики Башкортостан по мероприятиям ФЦП "Устойчивое развитие сельских территорий на 2014-2017 годы и на период до 2020 года"</t>
  </si>
  <si>
    <t>пр 1-4</t>
  </si>
  <si>
    <t>20.02.2015-01.01.2999</t>
  </si>
  <si>
    <t>24.07.2007-01.01.2999</t>
  </si>
  <si>
    <t>Федеральный закон от 24.07.2007 г. № 221-ФЗ "О государственном кадастре недвижимости"</t>
  </si>
  <si>
    <t>в целом</t>
  </si>
  <si>
    <t>создание условий для организации досуга и обеспечения жителей поселения услугами организаций культуры</t>
  </si>
  <si>
    <t>Постановление Правительства Республики Башкортостан от 04.05.2010 г. № 160 "Об утверждении Порядка предоставления субсидий бюджетам муниципальных районов и городских округов Республики Башкортостан из бюджета Республики Башкортостан на софинансирование расходных обязательств, возникающих при выполнении полномочий органов МСУ по вопросам местного значения"</t>
  </si>
  <si>
    <t xml:space="preserve">04.05.2010-01.01.2999
</t>
  </si>
  <si>
    <t>п. 7.1</t>
  </si>
  <si>
    <t xml:space="preserve">п.2 ст.15.1
</t>
  </si>
  <si>
    <t>п.2 ст.14.1</t>
  </si>
  <si>
    <t>по плану</t>
  </si>
  <si>
    <t>по факту исполнения</t>
  </si>
  <si>
    <t>2021 г.</t>
  </si>
  <si>
    <t>плановый период</t>
  </si>
  <si>
    <t xml:space="preserve">Договора между Администрацией муниц. р-на Мелеузовский район и Мелеузовской горрайорганизацией ветеранов», РО ОООИ «Всероссийское общество глухих» по РБ, Первичной территориальной организацией союза ветеранов Афганистана Г. Мелеуза, Мелеузовской ГРО БРО ВОИ                                                                           Муниципальная программа "Социальная поддержка граждан в муниципальном районе  Мелеузовский район Республики Башкортостан";   </t>
  </si>
  <si>
    <t>Соглашение между органами местного самоуправления муниципального района и городского поселения город Мелеуз                                                                                                           Муниципальная программа "Развитие культуры в муниципальном районе Мелеузовский район Республики Башкортостан"</t>
  </si>
  <si>
    <t>Соглашение между органами местного самоуправления муниципального района и поселений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</si>
  <si>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Соглашение между органами местного самоуправления муниципального района и поселений                                                                                            Муниципальная программа  "Развитие муниципальной службы в муниципальном районе Мелеузовский район Республики Башкортостан"</t>
  </si>
  <si>
    <t>Федеральный закон от 21.07.2007 № 185-ФЗ "О Фонде содействия реформированию жилищно-коммунального хозяйства"</t>
  </si>
  <si>
    <t xml:space="preserve">ст.18 ч. 1                                                                                              </t>
  </si>
  <si>
    <t xml:space="preserve">21.07.2007-01.01.2999
</t>
  </si>
  <si>
    <t>Постановление Правительства РБ от 22.01.2014 № 18 "О государственной программе "Развитие транспортной системы в Республике Башкортостан"</t>
  </si>
  <si>
    <t>пр. 5</t>
  </si>
  <si>
    <t>01.01.2014-01.01.2025</t>
  </si>
  <si>
    <t>Соглашение между органами местного самоуправления муниципального района и поселения о передаче полномочий                                                                                            Муниципальная программа  "Дорожное хозяйство и транспортное обслуживание муниципального района Мелеузовский район Республики Башкортостан"</t>
  </si>
  <si>
    <t xml:space="preserve">28.10.2013-31.12.2018
</t>
  </si>
  <si>
    <t>Постановление Правительства Республики Башкортостан от 28.10.2013 г. № 484 "Об утверждении Порядка предоставления субсидий бюджетам муниципальных районов и городских округов Республики Башкортостан из бюджета Республики Башкортостан на софинансирование расходов муниципальных образований, возникающих при поэтапном доведении к 2018 году средней заработной платы работников муниципальных учреждений культуры до средней заработной платы в Республике Башкортостан, педагогических работников муниципальных учреждений дополнительного образования детей - до средней заработной платы учителей в Республике Башкортостан"</t>
  </si>
  <si>
    <t xml:space="preserve">Федеральный закон от 06.10.2003 № 131-ФЗ "Об общих принципах организации местного самоуправления в Российской Федерации"
</t>
  </si>
  <si>
    <t xml:space="preserve">п.2 ст.14.1                                                                                              </t>
  </si>
  <si>
    <t>Соглашение между органами местного самоуправления муниципального района Мелеузовский район РБ и городского поселения город Мелеуз                                                                                     Муниципальная программа "Развитие культуры в муниципальном районе Мелеузовский район Республики Башкортостан"</t>
  </si>
  <si>
    <t>0800,                       1400</t>
  </si>
  <si>
    <t>0801,                                 1403</t>
  </si>
  <si>
    <t>0310</t>
  </si>
  <si>
    <t>пп.32 п.1 ст.4</t>
  </si>
  <si>
    <t>Соглашение между органами местного самоуправления муниципального района Мелеузовский район РБ и поселения о передаче полномочий                                                    Муниципальная программа  "Социальная поддержка граждан в муниципальном районе Мелеузовский район Республики Башкортостан"</t>
  </si>
  <si>
    <t xml:space="preserve">19.04.2017-01.01.2999
</t>
  </si>
  <si>
    <t>Постановление Правительства Республики Башкортостан от 19.04.2017 г. № 168 "О реализации на территории Республики Башкортостан проектов развития общественной инфраструктуры, основанных на местных инициативах"</t>
  </si>
  <si>
    <t>Соглашение между органами местного самоуправления муниципального района и сельского поселения Сарышевский сельсовет                                                                                            Муниципальная программа  "Обеспечение общественной безопсности в муниципальном районе Мелеузовский район Республики Башкортостан"</t>
  </si>
  <si>
    <t>Соглашение между органами местного самоуправления муниципального района и поселений                                                      Муниципальная программа "Развитие системы жилищно-коммунального хозяйства, строиетльного комплекса и управления муниципальной собственностью муниципального района Мелеузовский район Республики Башкортостан"</t>
  </si>
  <si>
    <t xml:space="preserve">0103,                    0104,                                        0111,                                   1001,0113       </t>
  </si>
  <si>
    <t>по составлению списков кандидатов в присяжные заседатели</t>
  </si>
  <si>
    <t>0105</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</si>
  <si>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</si>
  <si>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0107</t>
  </si>
  <si>
    <t>0113, 0412,                    0501</t>
  </si>
  <si>
    <t>0100,0400,                    0500</t>
  </si>
  <si>
    <t>0502,0505</t>
  </si>
  <si>
    <t>полномочиями по организации теплоснабжения, предусмотренными Федеральным законом «О теплоснабжении»</t>
  </si>
  <si>
    <t>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</si>
  <si>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0701,             0702,                  0703,                                                 0707,                  0709</t>
  </si>
  <si>
    <t>за 2018 год</t>
  </si>
  <si>
    <t xml:space="preserve">отчетный 2018 г.
</t>
  </si>
  <si>
    <t>текущий 2019 г.</t>
  </si>
  <si>
    <t>очередной 2020 г.</t>
  </si>
  <si>
    <t>2022 г.</t>
  </si>
  <si>
    <t>1402</t>
  </si>
  <si>
    <t>0409,</t>
  </si>
  <si>
    <t>0800,0400</t>
  </si>
  <si>
    <t xml:space="preserve">0300,0500,1100                </t>
  </si>
  <si>
    <t xml:space="preserve">0310,0503,                    0505,1101              </t>
  </si>
  <si>
    <t>Условно утвержденные расходы на первый и второй годы планового периода в соответствии с решением о местном бюджете</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</si>
  <si>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</si>
  <si>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0600</t>
  </si>
  <si>
    <t>0605</t>
  </si>
  <si>
    <t>0405,                 0412</t>
  </si>
  <si>
    <t>обеспечение условий для развития на территории поселения физической культуры, школьного спорта и массового спорта</t>
  </si>
  <si>
    <t>0501</t>
  </si>
  <si>
    <t>0800, 1400</t>
  </si>
  <si>
    <t>0801, 1403</t>
  </si>
  <si>
    <t>Организация благоустройства территории поселения (за исключение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</si>
  <si>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ст.73</t>
  </si>
  <si>
    <t>Закон Республики Башкортостан
от 6 декабря 2006 года N 380-з
О Выборах</t>
  </si>
  <si>
    <t>30.11.2006-01.01.2999</t>
  </si>
  <si>
    <t>ст 17 ч 1     п 4.2</t>
  </si>
  <si>
    <t xml:space="preserve">Устав муниципального района Мелеузовский район РБ </t>
  </si>
  <si>
    <t>ст.5. п. 6</t>
  </si>
  <si>
    <t>Федеральный закон от 20.08.2004 N 113-ФЗ (ред. от 01.07.2017) "О присяжных заседателях федеральных судов общей юрисдикции в Российской Федерации"</t>
  </si>
  <si>
    <t>ст 5 ч 14</t>
  </si>
  <si>
    <t>31.07.2004-01.01.2999</t>
  </si>
  <si>
    <t xml:space="preserve">ст.15 ч.1 п.4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</si>
</sst>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2"/>
      <color theme="1"/>
      <name val="Calibri"/>
      <family val="2"/>
      <charset val="204"/>
    </font>
    <font>
      <b/>
      <sz val="12"/>
      <color theme="1"/>
      <name val="Times New Roman"/>
      <family val="1"/>
      <charset val="204"/>
    </font>
    <font>
      <sz val="12"/>
      <name val="Times New Roman"/>
      <family val="1"/>
      <charset val="204"/>
    </font>
    <font>
      <sz val="12"/>
      <color theme="1"/>
      <name val="Calibri"/>
      <family val="2"/>
      <charset val="204"/>
      <scheme val="minor"/>
    </font>
    <font>
      <sz val="12"/>
      <color indexed="8"/>
      <name val="Times New Roman"/>
      <family val="1"/>
      <charset val="204"/>
    </font>
    <font>
      <sz val="10"/>
      <color theme="1"/>
      <name val="Calibri"/>
      <family val="2"/>
      <charset val="204"/>
      <scheme val="minor"/>
    </font>
    <font>
      <sz val="10"/>
      <name val="Times New Roman"/>
      <family val="1"/>
      <charset val="204"/>
    </font>
    <font>
      <sz val="10"/>
      <color indexed="8"/>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75">
    <xf numFmtId="0" fontId="0" fillId="0" borderId="0" xfId="0"/>
    <xf numFmtId="0" fontId="2" fillId="2" borderId="1" xfId="0" applyFont="1" applyFill="1" applyBorder="1" applyAlignment="1">
      <alignment vertical="top" wrapText="1"/>
    </xf>
    <xf numFmtId="164" fontId="2" fillId="2" borderId="1" xfId="0" applyNumberFormat="1" applyFont="1" applyFill="1" applyBorder="1" applyAlignment="1">
      <alignment vertical="top" wrapText="1"/>
    </xf>
    <xf numFmtId="165" fontId="2" fillId="2" borderId="1" xfId="0" applyNumberFormat="1" applyFont="1" applyFill="1" applyBorder="1" applyAlignment="1">
      <alignment vertical="top" wrapText="1"/>
    </xf>
    <xf numFmtId="0" fontId="2" fillId="2" borderId="1" xfId="0" applyFont="1" applyFill="1" applyBorder="1"/>
    <xf numFmtId="0" fontId="0" fillId="2" borderId="0" xfId="0" applyFill="1"/>
    <xf numFmtId="0" fontId="9" fillId="2" borderId="0" xfId="0" applyFont="1" applyFill="1"/>
    <xf numFmtId="0" fontId="2" fillId="2" borderId="0" xfId="0" applyFont="1" applyFill="1" applyAlignment="1">
      <alignment vertical="top" wrapText="1"/>
    </xf>
    <xf numFmtId="0" fontId="1" fillId="2" borderId="0" xfId="0" applyFont="1" applyFill="1"/>
    <xf numFmtId="0" fontId="1" fillId="2" borderId="0" xfId="0" applyFont="1" applyFill="1" applyAlignment="1">
      <alignmen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2" fillId="2" borderId="0" xfId="0" applyFont="1" applyFill="1"/>
    <xf numFmtId="0" fontId="3" fillId="2" borderId="0" xfId="0" applyFont="1" applyFill="1"/>
    <xf numFmtId="0" fontId="2" fillId="2" borderId="1" xfId="0" applyFont="1" applyFill="1" applyBorder="1" applyAlignment="1">
      <alignment horizontal="center" vertical="top"/>
    </xf>
    <xf numFmtId="0" fontId="2" fillId="2" borderId="1" xfId="0" applyFont="1" applyFill="1" applyBorder="1" applyAlignment="1">
      <alignment horizontal="center"/>
    </xf>
    <xf numFmtId="0" fontId="3" fillId="2" borderId="1" xfId="0" applyFont="1" applyFill="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1" xfId="0" applyFont="1" applyFill="1" applyBorder="1" applyAlignment="1">
      <alignment horizontal="center" vertical="top"/>
    </xf>
    <xf numFmtId="0" fontId="6" fillId="2" borderId="1" xfId="0" applyFont="1" applyFill="1" applyBorder="1" applyAlignment="1">
      <alignment vertical="top" wrapText="1"/>
    </xf>
    <xf numFmtId="0" fontId="10" fillId="2" borderId="1" xfId="0" applyFont="1" applyFill="1" applyBorder="1" applyAlignment="1">
      <alignment horizontal="left" vertical="top" wrapText="1"/>
    </xf>
    <xf numFmtId="0" fontId="10" fillId="2" borderId="5" xfId="0" applyFont="1" applyFill="1" applyBorder="1" applyAlignment="1">
      <alignment vertical="top" wrapText="1"/>
    </xf>
    <xf numFmtId="0" fontId="6" fillId="2" borderId="1" xfId="0" applyFont="1" applyFill="1" applyBorder="1" applyAlignment="1">
      <alignment horizontal="left" vertical="top" wrapText="1"/>
    </xf>
    <xf numFmtId="49" fontId="2" fillId="2" borderId="1" xfId="0" applyNumberFormat="1" applyFont="1" applyFill="1" applyBorder="1" applyAlignment="1">
      <alignment vertical="top" wrapText="1"/>
    </xf>
    <xf numFmtId="0" fontId="7" fillId="2" borderId="0" xfId="0" applyFont="1" applyFill="1" applyAlignment="1">
      <alignment vertical="top" wrapText="1"/>
    </xf>
    <xf numFmtId="0" fontId="3" fillId="2" borderId="1" xfId="0" applyFont="1" applyFill="1" applyBorder="1"/>
    <xf numFmtId="0" fontId="3" fillId="2" borderId="5" xfId="0" applyFont="1" applyFill="1" applyBorder="1" applyAlignment="1">
      <alignment horizontal="center" vertical="top"/>
    </xf>
    <xf numFmtId="49" fontId="2" fillId="2" borderId="1" xfId="0" applyNumberFormat="1" applyFont="1" applyFill="1" applyBorder="1" applyAlignment="1">
      <alignment horizontal="center" vertical="top"/>
    </xf>
    <xf numFmtId="0" fontId="7" fillId="2" borderId="0" xfId="0" applyFont="1" applyFill="1" applyAlignment="1">
      <alignment vertical="top"/>
    </xf>
    <xf numFmtId="49"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left" vertical="top" wrapText="1"/>
    </xf>
    <xf numFmtId="0" fontId="3" fillId="2" borderId="13" xfId="0" applyFont="1" applyFill="1" applyBorder="1"/>
    <xf numFmtId="0" fontId="2" fillId="2" borderId="13" xfId="0" applyFont="1" applyFill="1" applyBorder="1"/>
    <xf numFmtId="0" fontId="3" fillId="2" borderId="0" xfId="0" applyFont="1" applyFill="1" applyAlignment="1">
      <alignment horizontal="center"/>
    </xf>
    <xf numFmtId="0" fontId="3" fillId="2" borderId="13" xfId="0" applyFont="1" applyFill="1" applyBorder="1" applyAlignment="1">
      <alignment horizontal="right"/>
    </xf>
    <xf numFmtId="0" fontId="3" fillId="2" borderId="1" xfId="0" applyFont="1" applyFill="1" applyBorder="1" applyAlignment="1">
      <alignment horizontal="center" vertical="top" wrapText="1"/>
    </xf>
    <xf numFmtId="14" fontId="10" fillId="2" borderId="1" xfId="0" applyNumberFormat="1" applyFont="1" applyFill="1" applyBorder="1" applyAlignment="1">
      <alignment horizontal="left" vertical="top" wrapText="1"/>
    </xf>
    <xf numFmtId="0" fontId="11" fillId="2" borderId="5" xfId="0" applyFont="1" applyFill="1" applyBorder="1" applyAlignment="1" applyProtection="1">
      <alignment vertical="top" wrapText="1"/>
      <protection locked="0"/>
    </xf>
    <xf numFmtId="0" fontId="8" fillId="2" borderId="1" xfId="0" applyFont="1" applyFill="1" applyBorder="1" applyAlignment="1" applyProtection="1">
      <alignment horizontal="left" vertical="top" wrapText="1"/>
      <protection locked="0"/>
    </xf>
    <xf numFmtId="49" fontId="10" fillId="2" borderId="1" xfId="0" applyNumberFormat="1" applyFont="1" applyFill="1" applyBorder="1" applyAlignment="1">
      <alignment horizontal="left" vertical="top" wrapText="1"/>
    </xf>
    <xf numFmtId="49" fontId="10" fillId="2" borderId="1" xfId="0" applyNumberFormat="1" applyFont="1" applyFill="1" applyBorder="1" applyAlignment="1">
      <alignment horizontal="center" vertical="top" wrapText="1"/>
    </xf>
    <xf numFmtId="165" fontId="0" fillId="2" borderId="0" xfId="0" applyNumberFormat="1" applyFill="1"/>
    <xf numFmtId="0" fontId="2" fillId="2" borderId="1" xfId="0" applyFont="1" applyFill="1" applyBorder="1" applyAlignment="1">
      <alignment wrapText="1"/>
    </xf>
    <xf numFmtId="0" fontId="1" fillId="2" borderId="1" xfId="0" applyFont="1" applyFill="1" applyBorder="1"/>
    <xf numFmtId="0" fontId="2" fillId="2" borderId="4" xfId="0" applyFont="1" applyFill="1" applyBorder="1" applyAlignment="1">
      <alignment horizontal="center" vertical="top" wrapText="1"/>
    </xf>
    <xf numFmtId="0" fontId="2" fillId="2" borderId="5" xfId="0" applyFont="1" applyFill="1" applyBorder="1" applyAlignment="1">
      <alignment horizontal="center"/>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2" borderId="4" xfId="0" applyFill="1" applyBorder="1" applyAlignment="1">
      <alignment horizontal="center" vertical="top" wrapText="1"/>
    </xf>
    <xf numFmtId="0" fontId="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top"/>
    </xf>
    <xf numFmtId="0" fontId="0" fillId="2" borderId="6" xfId="0" applyFill="1" applyBorder="1"/>
    <xf numFmtId="0" fontId="2" fillId="2" borderId="0" xfId="0" applyFont="1" applyFill="1" applyAlignment="1">
      <alignment horizontal="left" wrapText="1"/>
    </xf>
    <xf numFmtId="0" fontId="2" fillId="2" borderId="0" xfId="0" applyFont="1" applyFill="1" applyAlignment="1">
      <alignment horizontal="left"/>
    </xf>
    <xf numFmtId="0" fontId="5" fillId="2" borderId="0" xfId="0" applyFont="1" applyFill="1" applyAlignment="1">
      <alignment horizontal="center" vertical="top" wrapText="1"/>
    </xf>
    <xf numFmtId="0" fontId="2" fillId="2" borderId="8"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left" vertical="top" wrapText="1"/>
    </xf>
    <xf numFmtId="0" fontId="6" fillId="2" borderId="1" xfId="0" applyNumberFormat="1" applyFont="1" applyFill="1" applyBorder="1" applyAlignment="1" applyProtection="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U103"/>
  <sheetViews>
    <sheetView tabSelected="1" view="pageBreakPreview" zoomScale="80" zoomScaleNormal="80" zoomScaleSheetLayoutView="80" workbookViewId="0">
      <selection activeCell="Z10" sqref="Z10"/>
    </sheetView>
  </sheetViews>
  <sheetFormatPr defaultColWidth="8.85546875" defaultRowHeight="15" x14ac:dyDescent="0.25"/>
  <cols>
    <col min="1" max="1" width="45.7109375" style="5" customWidth="1"/>
    <col min="2" max="2" width="5.28515625" style="5" customWidth="1"/>
    <col min="3" max="3" width="15" style="6" customWidth="1"/>
    <col min="4" max="4" width="11.7109375" style="6" customWidth="1"/>
    <col min="5" max="5" width="13.28515625" style="6" customWidth="1"/>
    <col min="6" max="6" width="13.42578125" style="6" customWidth="1"/>
    <col min="7" max="7" width="8.7109375" style="6" customWidth="1"/>
    <col min="8" max="8" width="13.28515625" style="6" customWidth="1"/>
    <col min="9" max="9" width="19.85546875" style="6" customWidth="1"/>
    <col min="10" max="10" width="11.42578125" style="5" customWidth="1"/>
    <col min="11" max="11" width="13.28515625" style="5" customWidth="1"/>
    <col min="12" max="12" width="6.140625" style="5" customWidth="1"/>
    <col min="13" max="13" width="5.85546875" style="5" customWidth="1"/>
    <col min="14" max="14" width="11.5703125" style="5" customWidth="1"/>
    <col min="15" max="15" width="13.42578125" style="5" customWidth="1"/>
    <col min="16" max="16" width="12.28515625" style="5" customWidth="1"/>
    <col min="17" max="17" width="13" style="5" customWidth="1"/>
    <col min="18" max="19" width="12" style="5" customWidth="1"/>
    <col min="20" max="20" width="15.42578125" style="5" customWidth="1"/>
    <col min="21" max="21" width="13" style="5" customWidth="1"/>
    <col min="22" max="16384" width="8.85546875" style="5"/>
  </cols>
  <sheetData>
    <row r="1" spans="1:21" ht="18" customHeight="1" x14ac:dyDescent="0.25">
      <c r="A1" s="8"/>
      <c r="B1" s="9"/>
      <c r="C1" s="58" t="s">
        <v>262</v>
      </c>
      <c r="D1" s="58"/>
      <c r="E1" s="58"/>
      <c r="F1" s="58"/>
      <c r="G1" s="58"/>
      <c r="H1" s="58"/>
      <c r="I1" s="58"/>
      <c r="J1" s="58"/>
      <c r="K1" s="58"/>
      <c r="L1" s="58"/>
      <c r="M1" s="58"/>
      <c r="N1" s="9"/>
      <c r="O1" s="9"/>
      <c r="P1" s="9"/>
      <c r="Q1" s="9"/>
      <c r="R1" s="9"/>
      <c r="S1" s="8"/>
    </row>
    <row r="2" spans="1:21" ht="18" customHeight="1" x14ac:dyDescent="0.25">
      <c r="A2" s="8"/>
      <c r="B2" s="9"/>
      <c r="C2" s="10"/>
      <c r="D2" s="10"/>
      <c r="E2" s="58" t="s">
        <v>323</v>
      </c>
      <c r="F2" s="58"/>
      <c r="G2" s="58"/>
      <c r="H2" s="58"/>
      <c r="I2" s="58"/>
      <c r="J2" s="58"/>
      <c r="K2" s="58"/>
      <c r="L2" s="58"/>
      <c r="M2" s="9"/>
      <c r="N2" s="9"/>
      <c r="O2" s="9"/>
      <c r="P2" s="9"/>
      <c r="Q2" s="9"/>
      <c r="R2" s="9"/>
      <c r="S2" s="8"/>
    </row>
    <row r="3" spans="1:21" ht="18" customHeight="1" x14ac:dyDescent="0.3">
      <c r="A3" s="8"/>
      <c r="B3" s="9"/>
      <c r="C3" s="10"/>
      <c r="D3" s="10"/>
      <c r="E3" s="10"/>
      <c r="F3" s="10"/>
      <c r="G3" s="10"/>
      <c r="H3" s="10"/>
      <c r="I3" s="10"/>
      <c r="J3" s="11"/>
      <c r="K3" s="9"/>
      <c r="L3" s="9"/>
      <c r="M3" s="9"/>
      <c r="N3" s="9"/>
      <c r="O3" s="9"/>
      <c r="P3" s="9"/>
      <c r="Q3" s="9"/>
      <c r="R3" s="9"/>
      <c r="S3" s="8"/>
    </row>
    <row r="4" spans="1:21" ht="18" customHeight="1" x14ac:dyDescent="0.25">
      <c r="A4" s="12" t="s">
        <v>43</v>
      </c>
      <c r="B4" s="7"/>
      <c r="C4" s="10"/>
      <c r="D4" s="10"/>
      <c r="E4" s="10"/>
      <c r="F4" s="10"/>
      <c r="G4" s="10"/>
      <c r="H4" s="10"/>
      <c r="I4" s="10"/>
      <c r="J4" s="11"/>
      <c r="K4" s="9"/>
      <c r="L4" s="9"/>
      <c r="M4" s="9"/>
      <c r="N4" s="9"/>
      <c r="O4" s="9"/>
      <c r="P4" s="9"/>
      <c r="Q4" s="9"/>
      <c r="R4" s="9"/>
      <c r="S4" s="8"/>
    </row>
    <row r="5" spans="1:21" ht="15.6" x14ac:dyDescent="0.3">
      <c r="B5" s="12"/>
      <c r="C5" s="13"/>
      <c r="D5" s="13"/>
      <c r="E5" s="13"/>
      <c r="F5" s="13"/>
      <c r="G5" s="13"/>
      <c r="H5" s="13"/>
      <c r="I5" s="13"/>
      <c r="J5" s="8"/>
      <c r="K5" s="8"/>
      <c r="L5" s="8"/>
      <c r="M5" s="8"/>
      <c r="N5" s="8"/>
      <c r="O5" s="8"/>
      <c r="P5" s="8"/>
      <c r="Q5" s="8"/>
      <c r="R5" s="8"/>
      <c r="S5" s="8"/>
    </row>
    <row r="6" spans="1:21" ht="15.75" x14ac:dyDescent="0.25">
      <c r="A6" s="12" t="s">
        <v>29</v>
      </c>
      <c r="B6" s="12"/>
      <c r="C6" s="13"/>
      <c r="D6" s="13"/>
      <c r="E6" s="13"/>
      <c r="F6" s="13"/>
      <c r="G6" s="13"/>
      <c r="H6" s="13"/>
      <c r="I6" s="13"/>
      <c r="J6" s="8"/>
      <c r="K6" s="8"/>
      <c r="L6" s="8"/>
      <c r="M6" s="8"/>
      <c r="N6" s="8"/>
      <c r="O6" s="8"/>
      <c r="P6" s="8"/>
      <c r="Q6" s="8"/>
      <c r="R6" s="8"/>
      <c r="S6" s="8"/>
    </row>
    <row r="7" spans="1:21" ht="36.6" customHeight="1" x14ac:dyDescent="0.25">
      <c r="A7" s="59" t="s">
        <v>9</v>
      </c>
      <c r="B7" s="48" t="s">
        <v>0</v>
      </c>
      <c r="C7" s="64" t="s">
        <v>1</v>
      </c>
      <c r="D7" s="65"/>
      <c r="E7" s="65"/>
      <c r="F7" s="65"/>
      <c r="G7" s="65"/>
      <c r="H7" s="65"/>
      <c r="I7" s="65"/>
      <c r="J7" s="65"/>
      <c r="K7" s="66"/>
      <c r="L7" s="59" t="s">
        <v>5</v>
      </c>
      <c r="M7" s="67"/>
      <c r="N7" s="52" t="s">
        <v>6</v>
      </c>
      <c r="O7" s="53"/>
      <c r="P7" s="53"/>
      <c r="Q7" s="53"/>
      <c r="R7" s="53"/>
      <c r="S7" s="53"/>
    </row>
    <row r="8" spans="1:21" ht="22.9" customHeight="1" x14ac:dyDescent="0.25">
      <c r="A8" s="60"/>
      <c r="B8" s="62"/>
      <c r="C8" s="64" t="s">
        <v>2</v>
      </c>
      <c r="D8" s="65"/>
      <c r="E8" s="66"/>
      <c r="F8" s="54" t="s">
        <v>3</v>
      </c>
      <c r="G8" s="65"/>
      <c r="H8" s="66"/>
      <c r="I8" s="70" t="s">
        <v>4</v>
      </c>
      <c r="J8" s="71"/>
      <c r="K8" s="72"/>
      <c r="L8" s="68"/>
      <c r="M8" s="69"/>
      <c r="N8" s="50" t="s">
        <v>324</v>
      </c>
      <c r="O8" s="51"/>
      <c r="P8" s="48" t="s">
        <v>325</v>
      </c>
      <c r="Q8" s="48" t="s">
        <v>326</v>
      </c>
      <c r="R8" s="54" t="s">
        <v>286</v>
      </c>
      <c r="S8" s="55"/>
    </row>
    <row r="9" spans="1:21" ht="78.75" customHeight="1" x14ac:dyDescent="0.25">
      <c r="A9" s="61"/>
      <c r="B9" s="63"/>
      <c r="C9" s="47" t="s">
        <v>10</v>
      </c>
      <c r="D9" s="47" t="s">
        <v>12</v>
      </c>
      <c r="E9" s="47" t="s">
        <v>14</v>
      </c>
      <c r="F9" s="47" t="s">
        <v>11</v>
      </c>
      <c r="G9" s="47" t="s">
        <v>13</v>
      </c>
      <c r="H9" s="47" t="s">
        <v>15</v>
      </c>
      <c r="I9" s="47" t="s">
        <v>11</v>
      </c>
      <c r="J9" s="47" t="s">
        <v>13</v>
      </c>
      <c r="K9" s="47" t="s">
        <v>15</v>
      </c>
      <c r="L9" s="47" t="s">
        <v>7</v>
      </c>
      <c r="M9" s="47" t="s">
        <v>8</v>
      </c>
      <c r="N9" s="45" t="s">
        <v>283</v>
      </c>
      <c r="O9" s="45" t="s">
        <v>284</v>
      </c>
      <c r="P9" s="49"/>
      <c r="Q9" s="49"/>
      <c r="R9" s="14" t="s">
        <v>285</v>
      </c>
      <c r="S9" s="14" t="s">
        <v>327</v>
      </c>
    </row>
    <row r="10" spans="1:21" ht="15.6" x14ac:dyDescent="0.3">
      <c r="A10" s="46">
        <v>1</v>
      </c>
      <c r="B10" s="15">
        <v>2</v>
      </c>
      <c r="C10" s="16">
        <v>3</v>
      </c>
      <c r="D10" s="16">
        <v>4</v>
      </c>
      <c r="E10" s="16">
        <v>5</v>
      </c>
      <c r="F10" s="16">
        <v>6</v>
      </c>
      <c r="G10" s="16">
        <v>7</v>
      </c>
      <c r="H10" s="16">
        <v>8</v>
      </c>
      <c r="I10" s="16">
        <v>9</v>
      </c>
      <c r="J10" s="15">
        <v>10</v>
      </c>
      <c r="K10" s="15">
        <v>11</v>
      </c>
      <c r="L10" s="15">
        <v>12</v>
      </c>
      <c r="M10" s="15">
        <v>13</v>
      </c>
      <c r="N10" s="15">
        <v>14</v>
      </c>
      <c r="O10" s="15">
        <v>15</v>
      </c>
      <c r="P10" s="15">
        <v>16</v>
      </c>
      <c r="Q10" s="15">
        <v>17</v>
      </c>
      <c r="R10" s="15">
        <v>18</v>
      </c>
      <c r="S10" s="15">
        <v>19</v>
      </c>
    </row>
    <row r="11" spans="1:21" ht="66.599999999999994" customHeight="1" x14ac:dyDescent="0.25">
      <c r="A11" s="17" t="s">
        <v>37</v>
      </c>
      <c r="B11" s="18">
        <v>1000</v>
      </c>
      <c r="C11" s="19" t="s">
        <v>16</v>
      </c>
      <c r="D11" s="19" t="s">
        <v>16</v>
      </c>
      <c r="E11" s="19" t="s">
        <v>16</v>
      </c>
      <c r="F11" s="19" t="s">
        <v>16</v>
      </c>
      <c r="G11" s="19" t="s">
        <v>16</v>
      </c>
      <c r="H11" s="19" t="s">
        <v>16</v>
      </c>
      <c r="I11" s="19" t="s">
        <v>16</v>
      </c>
      <c r="J11" s="14" t="s">
        <v>16</v>
      </c>
      <c r="K11" s="14" t="s">
        <v>16</v>
      </c>
      <c r="L11" s="14" t="s">
        <v>16</v>
      </c>
      <c r="M11" s="14" t="s">
        <v>16</v>
      </c>
      <c r="N11" s="3">
        <f>N12+N29+N38+N52+N66</f>
        <v>1775338.19108</v>
      </c>
      <c r="O11" s="3">
        <f t="shared" ref="O11" si="0">O12+O29+O38+O52+O66</f>
        <v>1728007.7764999999</v>
      </c>
      <c r="P11" s="3">
        <f>P12+P29+P38+P52+P66</f>
        <v>1886854.9120499999</v>
      </c>
      <c r="Q11" s="3">
        <f>Q12+Q29+Q38+Q52+Q66+Q88</f>
        <v>1710762.5000000002</v>
      </c>
      <c r="R11" s="3">
        <f>R12+R29+R38+R52+R66+R88</f>
        <v>1767492.7999999998</v>
      </c>
      <c r="S11" s="3">
        <f>S12+S29+S38+S52+S66+S88</f>
        <v>1767492.7999999998</v>
      </c>
      <c r="T11" s="42"/>
      <c r="U11" s="42"/>
    </row>
    <row r="12" spans="1:21" ht="99" customHeight="1" x14ac:dyDescent="0.25">
      <c r="A12" s="17" t="s">
        <v>30</v>
      </c>
      <c r="B12" s="18">
        <v>1001</v>
      </c>
      <c r="C12" s="19" t="s">
        <v>16</v>
      </c>
      <c r="D12" s="19" t="s">
        <v>16</v>
      </c>
      <c r="E12" s="19" t="s">
        <v>16</v>
      </c>
      <c r="F12" s="19" t="s">
        <v>16</v>
      </c>
      <c r="G12" s="19" t="s">
        <v>16</v>
      </c>
      <c r="H12" s="19" t="s">
        <v>16</v>
      </c>
      <c r="I12" s="19" t="s">
        <v>16</v>
      </c>
      <c r="J12" s="14" t="s">
        <v>16</v>
      </c>
      <c r="K12" s="14" t="s">
        <v>16</v>
      </c>
      <c r="L12" s="14" t="s">
        <v>16</v>
      </c>
      <c r="M12" s="14" t="s">
        <v>16</v>
      </c>
      <c r="N12" s="3">
        <f t="shared" ref="N12:S12" si="1">N13+N14+N15+N16+N17+N19+N20+N21+N22+N23+N24+N25+N26+N28</f>
        <v>741088.46370999992</v>
      </c>
      <c r="O12" s="3">
        <f t="shared" si="1"/>
        <v>718652.39283999987</v>
      </c>
      <c r="P12" s="3">
        <f>P13+P14+P15+P16+P17+P19+P20+P21+P22+P23+P24+P25+P26+P28+P18</f>
        <v>794899.92804999999</v>
      </c>
      <c r="Q12" s="3">
        <f t="shared" si="1"/>
        <v>663949.30000000005</v>
      </c>
      <c r="R12" s="3">
        <f t="shared" si="1"/>
        <v>665705.89999999991</v>
      </c>
      <c r="S12" s="3">
        <f t="shared" si="1"/>
        <v>665705.89999999991</v>
      </c>
    </row>
    <row r="13" spans="1:21" s="25" customFormat="1" ht="253.5" customHeight="1" x14ac:dyDescent="0.25">
      <c r="A13" s="20" t="s">
        <v>44</v>
      </c>
      <c r="B13" s="17">
        <v>1004</v>
      </c>
      <c r="C13" s="21" t="s">
        <v>45</v>
      </c>
      <c r="D13" s="21" t="s">
        <v>46</v>
      </c>
      <c r="E13" s="21" t="s">
        <v>47</v>
      </c>
      <c r="F13" s="21"/>
      <c r="G13" s="21"/>
      <c r="H13" s="21"/>
      <c r="I13" s="22" t="s">
        <v>48</v>
      </c>
      <c r="J13" s="23" t="s">
        <v>49</v>
      </c>
      <c r="K13" s="23" t="s">
        <v>50</v>
      </c>
      <c r="L13" s="24" t="s">
        <v>318</v>
      </c>
      <c r="M13" s="24" t="s">
        <v>317</v>
      </c>
      <c r="N13" s="2">
        <f>13430.631+6</f>
        <v>13436.630999999999</v>
      </c>
      <c r="O13" s="2">
        <f>12275.35864+6</f>
        <v>12281.35864</v>
      </c>
      <c r="P13" s="2">
        <v>20870</v>
      </c>
      <c r="Q13" s="2">
        <v>3500</v>
      </c>
      <c r="R13" s="2">
        <v>3500</v>
      </c>
      <c r="S13" s="2">
        <f>R13</f>
        <v>3500</v>
      </c>
    </row>
    <row r="14" spans="1:21" s="25" customFormat="1" ht="258.75" customHeight="1" x14ac:dyDescent="0.25">
      <c r="A14" s="20" t="s">
        <v>51</v>
      </c>
      <c r="B14" s="17">
        <v>1005</v>
      </c>
      <c r="C14" s="21" t="s">
        <v>45</v>
      </c>
      <c r="D14" s="21" t="s">
        <v>52</v>
      </c>
      <c r="E14" s="21" t="s">
        <v>47</v>
      </c>
      <c r="F14" s="21"/>
      <c r="G14" s="21"/>
      <c r="H14" s="21"/>
      <c r="I14" s="22" t="s">
        <v>53</v>
      </c>
      <c r="J14" s="23" t="s">
        <v>54</v>
      </c>
      <c r="K14" s="23" t="s">
        <v>50</v>
      </c>
      <c r="L14" s="24" t="s">
        <v>55</v>
      </c>
      <c r="M14" s="24" t="s">
        <v>56</v>
      </c>
      <c r="N14" s="2">
        <v>2338.1489299999998</v>
      </c>
      <c r="O14" s="2">
        <v>75.472999999999999</v>
      </c>
      <c r="P14" s="2">
        <v>10078.286050000001</v>
      </c>
      <c r="Q14" s="2">
        <v>3500</v>
      </c>
      <c r="R14" s="2">
        <v>3393.1</v>
      </c>
      <c r="S14" s="2">
        <f t="shared" ref="S14:S18" si="2">R14</f>
        <v>3393.1</v>
      </c>
    </row>
    <row r="15" spans="1:21" s="25" customFormat="1" ht="231.75" customHeight="1" x14ac:dyDescent="0.25">
      <c r="A15" s="20" t="s">
        <v>57</v>
      </c>
      <c r="B15" s="17">
        <v>1006</v>
      </c>
      <c r="C15" s="21" t="s">
        <v>45</v>
      </c>
      <c r="D15" s="21" t="s">
        <v>58</v>
      </c>
      <c r="E15" s="21" t="s">
        <v>47</v>
      </c>
      <c r="F15" s="21"/>
      <c r="G15" s="21"/>
      <c r="H15" s="21"/>
      <c r="I15" s="22" t="s">
        <v>59</v>
      </c>
      <c r="J15" s="23" t="s">
        <v>60</v>
      </c>
      <c r="K15" s="23" t="s">
        <v>50</v>
      </c>
      <c r="L15" s="24" t="s">
        <v>61</v>
      </c>
      <c r="M15" s="24" t="s">
        <v>329</v>
      </c>
      <c r="N15" s="1">
        <v>65766</v>
      </c>
      <c r="O15" s="2">
        <v>63389.977010000002</v>
      </c>
      <c r="P15" s="2">
        <v>82334</v>
      </c>
      <c r="Q15" s="2">
        <v>72252</v>
      </c>
      <c r="R15" s="2">
        <v>72975</v>
      </c>
      <c r="S15" s="2">
        <f t="shared" si="2"/>
        <v>72975</v>
      </c>
    </row>
    <row r="16" spans="1:21" s="25" customFormat="1" ht="185.25" customHeight="1" x14ac:dyDescent="0.25">
      <c r="A16" s="20" t="s">
        <v>63</v>
      </c>
      <c r="B16" s="17">
        <v>1007</v>
      </c>
      <c r="C16" s="21" t="s">
        <v>45</v>
      </c>
      <c r="D16" s="21" t="s">
        <v>64</v>
      </c>
      <c r="E16" s="21" t="s">
        <v>47</v>
      </c>
      <c r="F16" s="21"/>
      <c r="G16" s="21"/>
      <c r="H16" s="21"/>
      <c r="I16" s="22" t="s">
        <v>65</v>
      </c>
      <c r="J16" s="23" t="s">
        <v>66</v>
      </c>
      <c r="K16" s="23" t="s">
        <v>50</v>
      </c>
      <c r="L16" s="24" t="s">
        <v>61</v>
      </c>
      <c r="M16" s="24" t="s">
        <v>67</v>
      </c>
      <c r="N16" s="2">
        <v>270</v>
      </c>
      <c r="O16" s="2">
        <v>270</v>
      </c>
      <c r="P16" s="2">
        <v>270</v>
      </c>
      <c r="Q16" s="2">
        <v>280</v>
      </c>
      <c r="R16" s="2">
        <v>280</v>
      </c>
      <c r="S16" s="2">
        <f t="shared" si="2"/>
        <v>280</v>
      </c>
    </row>
    <row r="17" spans="1:19" s="25" customFormat="1" ht="236.25" customHeight="1" x14ac:dyDescent="0.25">
      <c r="A17" s="20" t="s">
        <v>68</v>
      </c>
      <c r="B17" s="17">
        <v>1008</v>
      </c>
      <c r="C17" s="21" t="s">
        <v>45</v>
      </c>
      <c r="D17" s="21" t="s">
        <v>69</v>
      </c>
      <c r="E17" s="21" t="s">
        <v>47</v>
      </c>
      <c r="F17" s="21"/>
      <c r="G17" s="21"/>
      <c r="H17" s="21"/>
      <c r="I17" s="22" t="s">
        <v>70</v>
      </c>
      <c r="J17" s="23" t="s">
        <v>71</v>
      </c>
      <c r="K17" s="23" t="s">
        <v>50</v>
      </c>
      <c r="L17" s="24" t="s">
        <v>72</v>
      </c>
      <c r="M17" s="24" t="s">
        <v>73</v>
      </c>
      <c r="N17" s="2">
        <v>3338.5619999999999</v>
      </c>
      <c r="O17" s="2">
        <v>3327.8719999999998</v>
      </c>
      <c r="P17" s="2">
        <v>0</v>
      </c>
      <c r="Q17" s="2">
        <v>0</v>
      </c>
      <c r="R17" s="2">
        <v>0</v>
      </c>
      <c r="S17" s="2">
        <f t="shared" si="2"/>
        <v>0</v>
      </c>
    </row>
    <row r="18" spans="1:19" s="25" customFormat="1" ht="235.5" customHeight="1" x14ac:dyDescent="0.25">
      <c r="A18" s="74" t="s">
        <v>334</v>
      </c>
      <c r="B18" s="17">
        <v>1026</v>
      </c>
      <c r="C18" s="21" t="s">
        <v>45</v>
      </c>
      <c r="D18" s="21" t="s">
        <v>352</v>
      </c>
      <c r="E18" s="21" t="s">
        <v>47</v>
      </c>
      <c r="F18" s="21"/>
      <c r="G18" s="21"/>
      <c r="H18" s="21"/>
      <c r="I18" s="22" t="s">
        <v>70</v>
      </c>
      <c r="J18" s="23" t="s">
        <v>74</v>
      </c>
      <c r="K18" s="23" t="s">
        <v>50</v>
      </c>
      <c r="L18" s="24" t="s">
        <v>335</v>
      </c>
      <c r="M18" s="24" t="s">
        <v>336</v>
      </c>
      <c r="N18" s="2">
        <v>0</v>
      </c>
      <c r="O18" s="2">
        <v>0</v>
      </c>
      <c r="P18" s="2">
        <v>5000</v>
      </c>
      <c r="Q18" s="2">
        <v>0</v>
      </c>
      <c r="R18" s="2">
        <v>0</v>
      </c>
      <c r="S18" s="2">
        <f t="shared" si="2"/>
        <v>0</v>
      </c>
    </row>
    <row r="19" spans="1:19" s="25" customFormat="1" ht="407.25" customHeight="1" x14ac:dyDescent="0.25">
      <c r="A19" s="20" t="s">
        <v>76</v>
      </c>
      <c r="B19" s="17">
        <v>1015</v>
      </c>
      <c r="C19" s="21" t="s">
        <v>45</v>
      </c>
      <c r="D19" s="21" t="s">
        <v>77</v>
      </c>
      <c r="E19" s="21" t="s">
        <v>47</v>
      </c>
      <c r="F19" s="21" t="s">
        <v>78</v>
      </c>
      <c r="G19" s="21" t="s">
        <v>79</v>
      </c>
      <c r="H19" s="21" t="s">
        <v>80</v>
      </c>
      <c r="I19" s="22" t="s">
        <v>81</v>
      </c>
      <c r="J19" s="23" t="s">
        <v>82</v>
      </c>
      <c r="K19" s="23" t="s">
        <v>50</v>
      </c>
      <c r="L19" s="24" t="s">
        <v>83</v>
      </c>
      <c r="M19" s="24" t="s">
        <v>322</v>
      </c>
      <c r="N19" s="2">
        <v>444481.47236000001</v>
      </c>
      <c r="O19" s="2">
        <v>430868.94036000001</v>
      </c>
      <c r="P19" s="2">
        <v>448421.57</v>
      </c>
      <c r="Q19" s="2">
        <v>429416.8</v>
      </c>
      <c r="R19" s="2">
        <v>432624.9</v>
      </c>
      <c r="S19" s="2">
        <f t="shared" ref="S19:S26" si="3">R19</f>
        <v>432624.9</v>
      </c>
    </row>
    <row r="20" spans="1:19" s="25" customFormat="1" ht="255" customHeight="1" x14ac:dyDescent="0.25">
      <c r="A20" s="20" t="s">
        <v>84</v>
      </c>
      <c r="B20" s="17">
        <v>1018</v>
      </c>
      <c r="C20" s="21" t="s">
        <v>45</v>
      </c>
      <c r="D20" s="21" t="s">
        <v>85</v>
      </c>
      <c r="E20" s="21" t="s">
        <v>47</v>
      </c>
      <c r="F20" s="21"/>
      <c r="G20" s="21"/>
      <c r="H20" s="21"/>
      <c r="I20" s="22" t="s">
        <v>86</v>
      </c>
      <c r="J20" s="23" t="s">
        <v>87</v>
      </c>
      <c r="K20" s="23" t="s">
        <v>50</v>
      </c>
      <c r="L20" s="24" t="s">
        <v>61</v>
      </c>
      <c r="M20" s="24" t="s">
        <v>88</v>
      </c>
      <c r="N20" s="2">
        <v>11141.053</v>
      </c>
      <c r="O20" s="2">
        <v>9814.0261800000007</v>
      </c>
      <c r="P20" s="1">
        <v>8116</v>
      </c>
      <c r="Q20" s="1">
        <v>4820</v>
      </c>
      <c r="R20" s="1">
        <v>4820</v>
      </c>
      <c r="S20" s="1">
        <f t="shared" si="3"/>
        <v>4820</v>
      </c>
    </row>
    <row r="21" spans="1:19" s="25" customFormat="1" ht="153" customHeight="1" x14ac:dyDescent="0.25">
      <c r="A21" s="20" t="s">
        <v>89</v>
      </c>
      <c r="B21" s="17">
        <v>1023</v>
      </c>
      <c r="C21" s="21" t="s">
        <v>45</v>
      </c>
      <c r="D21" s="21" t="s">
        <v>90</v>
      </c>
      <c r="E21" s="21" t="s">
        <v>47</v>
      </c>
      <c r="F21" s="21"/>
      <c r="G21" s="21"/>
      <c r="H21" s="21"/>
      <c r="I21" s="22" t="s">
        <v>91</v>
      </c>
      <c r="J21" s="23" t="s">
        <v>92</v>
      </c>
      <c r="K21" s="23" t="s">
        <v>50</v>
      </c>
      <c r="L21" s="24" t="s">
        <v>93</v>
      </c>
      <c r="M21" s="24" t="s">
        <v>94</v>
      </c>
      <c r="N21" s="2">
        <v>31399.85714</v>
      </c>
      <c r="O21" s="2">
        <v>31399.71314</v>
      </c>
      <c r="P21" s="2">
        <v>29892.1</v>
      </c>
      <c r="Q21" s="2">
        <v>29630.6</v>
      </c>
      <c r="R21" s="2">
        <v>30487.599999999999</v>
      </c>
      <c r="S21" s="2">
        <f t="shared" si="3"/>
        <v>30487.599999999999</v>
      </c>
    </row>
    <row r="22" spans="1:19" s="25" customFormat="1" ht="159.75" customHeight="1" x14ac:dyDescent="0.25">
      <c r="A22" s="20" t="s">
        <v>95</v>
      </c>
      <c r="B22" s="17">
        <v>1024</v>
      </c>
      <c r="C22" s="21" t="s">
        <v>45</v>
      </c>
      <c r="D22" s="21" t="s">
        <v>96</v>
      </c>
      <c r="E22" s="21" t="s">
        <v>47</v>
      </c>
      <c r="F22" s="21"/>
      <c r="G22" s="21"/>
      <c r="H22" s="21"/>
      <c r="I22" s="22" t="s">
        <v>97</v>
      </c>
      <c r="J22" s="23" t="s">
        <v>98</v>
      </c>
      <c r="K22" s="23" t="s">
        <v>50</v>
      </c>
      <c r="L22" s="24" t="s">
        <v>99</v>
      </c>
      <c r="M22" s="24" t="s">
        <v>100</v>
      </c>
      <c r="N22" s="2">
        <v>52853.127999999997</v>
      </c>
      <c r="O22" s="2">
        <v>52423.758500000004</v>
      </c>
      <c r="P22" s="1">
        <v>53798</v>
      </c>
      <c r="Q22" s="2">
        <v>52121.9</v>
      </c>
      <c r="R22" s="2">
        <v>53568.6</v>
      </c>
      <c r="S22" s="2">
        <f t="shared" si="3"/>
        <v>53568.6</v>
      </c>
    </row>
    <row r="23" spans="1:19" s="25" customFormat="1" ht="341.25" customHeight="1" x14ac:dyDescent="0.25">
      <c r="A23" s="20" t="s">
        <v>101</v>
      </c>
      <c r="B23" s="17">
        <v>1027</v>
      </c>
      <c r="C23" s="21" t="s">
        <v>45</v>
      </c>
      <c r="D23" s="21" t="s">
        <v>102</v>
      </c>
      <c r="E23" s="21" t="s">
        <v>47</v>
      </c>
      <c r="F23" s="21"/>
      <c r="G23" s="21"/>
      <c r="H23" s="21"/>
      <c r="I23" s="22" t="s">
        <v>103</v>
      </c>
      <c r="J23" s="23" t="s">
        <v>104</v>
      </c>
      <c r="K23" s="23" t="s">
        <v>50</v>
      </c>
      <c r="L23" s="24" t="s">
        <v>72</v>
      </c>
      <c r="M23" s="24" t="s">
        <v>75</v>
      </c>
      <c r="N23" s="2">
        <v>3161</v>
      </c>
      <c r="O23" s="2">
        <v>3058.9047099999998</v>
      </c>
      <c r="P23" s="2">
        <v>3145</v>
      </c>
      <c r="Q23" s="2">
        <v>3266</v>
      </c>
      <c r="R23" s="2">
        <v>3395</v>
      </c>
      <c r="S23" s="2">
        <f t="shared" si="3"/>
        <v>3395</v>
      </c>
    </row>
    <row r="24" spans="1:19" s="25" customFormat="1" ht="355.9" customHeight="1" x14ac:dyDescent="0.25">
      <c r="A24" s="20" t="s">
        <v>105</v>
      </c>
      <c r="B24" s="17">
        <v>1031</v>
      </c>
      <c r="C24" s="21" t="s">
        <v>45</v>
      </c>
      <c r="D24" s="21" t="s">
        <v>106</v>
      </c>
      <c r="E24" s="21" t="s">
        <v>47</v>
      </c>
      <c r="F24" s="21" t="s">
        <v>107</v>
      </c>
      <c r="G24" s="21" t="s">
        <v>108</v>
      </c>
      <c r="H24" s="21" t="s">
        <v>109</v>
      </c>
      <c r="I24" s="22" t="s">
        <v>110</v>
      </c>
      <c r="J24" s="23" t="s">
        <v>111</v>
      </c>
      <c r="K24" s="23" t="s">
        <v>50</v>
      </c>
      <c r="L24" s="24" t="s">
        <v>330</v>
      </c>
      <c r="M24" s="24" t="s">
        <v>337</v>
      </c>
      <c r="N24" s="2">
        <v>12801.482</v>
      </c>
      <c r="O24" s="2">
        <v>12800.692370000001</v>
      </c>
      <c r="P24" s="2">
        <v>12503</v>
      </c>
      <c r="Q24" s="2">
        <v>10261</v>
      </c>
      <c r="R24" s="2">
        <v>10515</v>
      </c>
      <c r="S24" s="2">
        <f t="shared" si="3"/>
        <v>10515</v>
      </c>
    </row>
    <row r="25" spans="1:19" s="25" customFormat="1" ht="154.15" customHeight="1" x14ac:dyDescent="0.25">
      <c r="A25" s="20" t="s">
        <v>112</v>
      </c>
      <c r="B25" s="17">
        <v>1032</v>
      </c>
      <c r="C25" s="21" t="s">
        <v>45</v>
      </c>
      <c r="D25" s="21" t="s">
        <v>113</v>
      </c>
      <c r="E25" s="21" t="s">
        <v>47</v>
      </c>
      <c r="F25" s="21"/>
      <c r="G25" s="21"/>
      <c r="H25" s="21"/>
      <c r="I25" s="22" t="s">
        <v>114</v>
      </c>
      <c r="J25" s="23" t="s">
        <v>115</v>
      </c>
      <c r="K25" s="23" t="s">
        <v>50</v>
      </c>
      <c r="L25" s="24" t="s">
        <v>116</v>
      </c>
      <c r="M25" s="24" t="s">
        <v>117</v>
      </c>
      <c r="N25" s="2">
        <v>47040.057000000001</v>
      </c>
      <c r="O25" s="2">
        <v>46968.14</v>
      </c>
      <c r="P25" s="1">
        <v>35279</v>
      </c>
      <c r="Q25" s="2">
        <v>21102</v>
      </c>
      <c r="R25" s="2">
        <v>21628</v>
      </c>
      <c r="S25" s="2">
        <f t="shared" si="3"/>
        <v>21628</v>
      </c>
    </row>
    <row r="26" spans="1:19" s="25" customFormat="1" ht="219" customHeight="1" x14ac:dyDescent="0.25">
      <c r="A26" s="20" t="s">
        <v>118</v>
      </c>
      <c r="B26" s="17">
        <v>1033</v>
      </c>
      <c r="C26" s="21" t="s">
        <v>45</v>
      </c>
      <c r="D26" s="21" t="s">
        <v>119</v>
      </c>
      <c r="E26" s="21" t="s">
        <v>47</v>
      </c>
      <c r="F26" s="21"/>
      <c r="G26" s="21"/>
      <c r="H26" s="21"/>
      <c r="I26" s="22" t="s">
        <v>120</v>
      </c>
      <c r="J26" s="23" t="s">
        <v>121</v>
      </c>
      <c r="K26" s="23" t="s">
        <v>50</v>
      </c>
      <c r="L26" s="24" t="s">
        <v>83</v>
      </c>
      <c r="M26" s="24" t="s">
        <v>122</v>
      </c>
      <c r="N26" s="2">
        <v>11754</v>
      </c>
      <c r="O26" s="2">
        <v>11749.888999999999</v>
      </c>
      <c r="P26" s="2">
        <v>11820</v>
      </c>
      <c r="Q26" s="2">
        <v>13269</v>
      </c>
      <c r="R26" s="2">
        <v>13743</v>
      </c>
      <c r="S26" s="2">
        <f t="shared" si="3"/>
        <v>13743</v>
      </c>
    </row>
    <row r="27" spans="1:19" s="25" customFormat="1" ht="1.5" customHeight="1" x14ac:dyDescent="0.25">
      <c r="A27" s="20" t="s">
        <v>268</v>
      </c>
      <c r="B27" s="17">
        <v>1040</v>
      </c>
      <c r="C27" s="21" t="s">
        <v>275</v>
      </c>
      <c r="D27" s="21" t="s">
        <v>276</v>
      </c>
      <c r="E27" s="21" t="s">
        <v>274</v>
      </c>
      <c r="F27" s="21"/>
      <c r="G27" s="21"/>
      <c r="H27" s="21"/>
      <c r="I27" s="22" t="s">
        <v>53</v>
      </c>
      <c r="J27" s="23" t="s">
        <v>87</v>
      </c>
      <c r="K27" s="23" t="s">
        <v>50</v>
      </c>
      <c r="L27" s="24" t="s">
        <v>61</v>
      </c>
      <c r="M27" s="24" t="s">
        <v>88</v>
      </c>
      <c r="N27" s="2">
        <v>0</v>
      </c>
      <c r="O27" s="2">
        <v>0</v>
      </c>
      <c r="P27" s="2">
        <v>0</v>
      </c>
      <c r="Q27" s="2"/>
      <c r="R27" s="2"/>
      <c r="S27" s="2"/>
    </row>
    <row r="28" spans="1:19" s="25" customFormat="1" ht="399.75" customHeight="1" x14ac:dyDescent="0.25">
      <c r="A28" s="20" t="s">
        <v>123</v>
      </c>
      <c r="B28" s="17">
        <v>1041</v>
      </c>
      <c r="C28" s="21"/>
      <c r="D28" s="21"/>
      <c r="E28" s="21"/>
      <c r="F28" s="21" t="s">
        <v>124</v>
      </c>
      <c r="G28" s="21" t="s">
        <v>108</v>
      </c>
      <c r="H28" s="21" t="s">
        <v>125</v>
      </c>
      <c r="I28" s="22" t="s">
        <v>53</v>
      </c>
      <c r="J28" s="23" t="s">
        <v>54</v>
      </c>
      <c r="K28" s="23" t="s">
        <v>50</v>
      </c>
      <c r="L28" s="24" t="s">
        <v>55</v>
      </c>
      <c r="M28" s="24" t="s">
        <v>319</v>
      </c>
      <c r="N28" s="2">
        <v>41307.07228</v>
      </c>
      <c r="O28" s="2">
        <v>40223.647929999999</v>
      </c>
      <c r="P28" s="2">
        <v>73372.971999999994</v>
      </c>
      <c r="Q28" s="2">
        <v>20530</v>
      </c>
      <c r="R28" s="2">
        <v>14775.7</v>
      </c>
      <c r="S28" s="2">
        <f>R28</f>
        <v>14775.7</v>
      </c>
    </row>
    <row r="29" spans="1:19" ht="131.44999999999999" customHeight="1" x14ac:dyDescent="0.25">
      <c r="A29" s="17" t="s">
        <v>21</v>
      </c>
      <c r="B29" s="18">
        <v>1100</v>
      </c>
      <c r="C29" s="19" t="s">
        <v>16</v>
      </c>
      <c r="D29" s="19" t="s">
        <v>16</v>
      </c>
      <c r="E29" s="19" t="s">
        <v>16</v>
      </c>
      <c r="F29" s="19" t="s">
        <v>16</v>
      </c>
      <c r="G29" s="19" t="s">
        <v>16</v>
      </c>
      <c r="H29" s="19" t="s">
        <v>16</v>
      </c>
      <c r="I29" s="19" t="s">
        <v>16</v>
      </c>
      <c r="J29" s="14" t="s">
        <v>16</v>
      </c>
      <c r="K29" s="14" t="s">
        <v>16</v>
      </c>
      <c r="L29" s="14" t="s">
        <v>16</v>
      </c>
      <c r="M29" s="14" t="s">
        <v>16</v>
      </c>
      <c r="N29" s="2">
        <f t="shared" ref="N29:S29" si="4">N30+N31+N32+N33+N34+N35+N36</f>
        <v>118217.43867999999</v>
      </c>
      <c r="O29" s="2">
        <f t="shared" si="4"/>
        <v>106215.29618</v>
      </c>
      <c r="P29" s="2">
        <f t="shared" si="4"/>
        <v>128240.5</v>
      </c>
      <c r="Q29" s="2">
        <f t="shared" si="4"/>
        <v>109208</v>
      </c>
      <c r="R29" s="2">
        <f t="shared" si="4"/>
        <v>110348.2</v>
      </c>
      <c r="S29" s="2">
        <f t="shared" si="4"/>
        <v>110348.2</v>
      </c>
    </row>
    <row r="30" spans="1:19" s="25" customFormat="1" ht="303.75" customHeight="1" x14ac:dyDescent="0.25">
      <c r="A30" s="17" t="s">
        <v>126</v>
      </c>
      <c r="B30" s="17">
        <v>1101</v>
      </c>
      <c r="C30" s="21" t="s">
        <v>45</v>
      </c>
      <c r="D30" s="21" t="s">
        <v>127</v>
      </c>
      <c r="E30" s="21" t="s">
        <v>47</v>
      </c>
      <c r="F30" s="21" t="s">
        <v>128</v>
      </c>
      <c r="G30" s="21" t="s">
        <v>129</v>
      </c>
      <c r="H30" s="21" t="s">
        <v>130</v>
      </c>
      <c r="I30" s="22" t="s">
        <v>131</v>
      </c>
      <c r="J30" s="23" t="s">
        <v>132</v>
      </c>
      <c r="K30" s="23" t="s">
        <v>50</v>
      </c>
      <c r="L30" s="24" t="s">
        <v>133</v>
      </c>
      <c r="M30" s="24" t="s">
        <v>312</v>
      </c>
      <c r="N30" s="2">
        <f>76910.9+16052.7</f>
        <v>92963.599999999991</v>
      </c>
      <c r="O30" s="2">
        <f>74361.62253+15837.38683</f>
        <v>90199.009359999996</v>
      </c>
      <c r="P30" s="2">
        <v>93458</v>
      </c>
      <c r="Q30" s="2">
        <f>76234+16260</f>
        <v>92494</v>
      </c>
      <c r="R30" s="2">
        <f>76897+16332</f>
        <v>93229</v>
      </c>
      <c r="S30" s="2">
        <f>R30</f>
        <v>93229</v>
      </c>
    </row>
    <row r="31" spans="1:19" s="25" customFormat="1" ht="199.5" customHeight="1" x14ac:dyDescent="0.25">
      <c r="A31" s="20" t="s">
        <v>134</v>
      </c>
      <c r="B31" s="17">
        <v>1105</v>
      </c>
      <c r="C31" s="21" t="s">
        <v>135</v>
      </c>
      <c r="D31" s="21" t="s">
        <v>136</v>
      </c>
      <c r="E31" s="21" t="s">
        <v>47</v>
      </c>
      <c r="F31" s="21"/>
      <c r="G31" s="21"/>
      <c r="H31" s="21"/>
      <c r="I31" s="22" t="s">
        <v>137</v>
      </c>
      <c r="J31" s="23" t="s">
        <v>138</v>
      </c>
      <c r="K31" s="23" t="s">
        <v>50</v>
      </c>
      <c r="L31" s="24" t="s">
        <v>133</v>
      </c>
      <c r="M31" s="24" t="s">
        <v>139</v>
      </c>
      <c r="N31" s="2">
        <v>10974</v>
      </c>
      <c r="O31" s="2">
        <v>10973.49408</v>
      </c>
      <c r="P31" s="2">
        <v>11100</v>
      </c>
      <c r="Q31" s="2">
        <v>12307</v>
      </c>
      <c r="R31" s="2">
        <v>12806</v>
      </c>
      <c r="S31" s="2">
        <f>R31</f>
        <v>12806</v>
      </c>
    </row>
    <row r="32" spans="1:19" s="25" customFormat="1" ht="252" customHeight="1" x14ac:dyDescent="0.25">
      <c r="A32" s="20" t="s">
        <v>320</v>
      </c>
      <c r="B32" s="17">
        <v>1108</v>
      </c>
      <c r="C32" s="21" t="s">
        <v>135</v>
      </c>
      <c r="D32" s="21" t="s">
        <v>346</v>
      </c>
      <c r="E32" s="21" t="s">
        <v>47</v>
      </c>
      <c r="F32" s="21"/>
      <c r="G32" s="21"/>
      <c r="H32" s="21"/>
      <c r="I32" s="22" t="s">
        <v>53</v>
      </c>
      <c r="J32" s="23" t="s">
        <v>306</v>
      </c>
      <c r="K32" s="23" t="s">
        <v>50</v>
      </c>
      <c r="L32" s="24" t="s">
        <v>55</v>
      </c>
      <c r="M32" s="24" t="s">
        <v>56</v>
      </c>
      <c r="N32" s="2">
        <v>5553.1929799999998</v>
      </c>
      <c r="O32" s="2">
        <v>1813.7427399999999</v>
      </c>
      <c r="P32" s="2">
        <v>4000</v>
      </c>
      <c r="Q32" s="2">
        <v>0</v>
      </c>
      <c r="R32" s="2">
        <v>0</v>
      </c>
      <c r="S32" s="2">
        <v>0</v>
      </c>
    </row>
    <row r="33" spans="1:19" s="25" customFormat="1" ht="409.5" customHeight="1" x14ac:dyDescent="0.25">
      <c r="A33" s="20" t="s">
        <v>263</v>
      </c>
      <c r="B33" s="17">
        <v>1109</v>
      </c>
      <c r="C33" s="21" t="s">
        <v>269</v>
      </c>
      <c r="D33" s="21" t="s">
        <v>140</v>
      </c>
      <c r="E33" s="21" t="s">
        <v>270</v>
      </c>
      <c r="F33" s="21" t="s">
        <v>271</v>
      </c>
      <c r="G33" s="21" t="s">
        <v>272</v>
      </c>
      <c r="H33" s="21" t="s">
        <v>273</v>
      </c>
      <c r="I33" s="22" t="s">
        <v>53</v>
      </c>
      <c r="J33" s="23" t="s">
        <v>306</v>
      </c>
      <c r="K33" s="23" t="s">
        <v>50</v>
      </c>
      <c r="L33" s="24" t="s">
        <v>55</v>
      </c>
      <c r="M33" s="24" t="s">
        <v>56</v>
      </c>
      <c r="N33" s="2">
        <v>4818.6457</v>
      </c>
      <c r="O33" s="2">
        <v>1881.55</v>
      </c>
      <c r="P33" s="2">
        <v>18787.5</v>
      </c>
      <c r="Q33" s="2">
        <v>3500</v>
      </c>
      <c r="R33" s="2">
        <v>3393.2</v>
      </c>
      <c r="S33" s="2">
        <f>R33</f>
        <v>3393.2</v>
      </c>
    </row>
    <row r="34" spans="1:19" s="25" customFormat="1" ht="185.25" customHeight="1" x14ac:dyDescent="0.25">
      <c r="A34" s="20" t="s">
        <v>315</v>
      </c>
      <c r="B34" s="17">
        <v>1110</v>
      </c>
      <c r="C34" s="21"/>
      <c r="D34" s="21"/>
      <c r="E34" s="21"/>
      <c r="F34" s="21" t="s">
        <v>344</v>
      </c>
      <c r="G34" s="21" t="s">
        <v>343</v>
      </c>
      <c r="H34" s="37" t="s">
        <v>345</v>
      </c>
      <c r="I34" s="22" t="s">
        <v>347</v>
      </c>
      <c r="J34" s="23" t="s">
        <v>348</v>
      </c>
      <c r="K34" s="23" t="s">
        <v>50</v>
      </c>
      <c r="L34" s="24" t="s">
        <v>133</v>
      </c>
      <c r="M34" s="24" t="s">
        <v>316</v>
      </c>
      <c r="N34" s="2">
        <v>518</v>
      </c>
      <c r="O34" s="2">
        <v>518</v>
      </c>
      <c r="P34" s="2">
        <v>0</v>
      </c>
      <c r="Q34" s="2">
        <v>0</v>
      </c>
      <c r="R34" s="2">
        <v>0</v>
      </c>
      <c r="S34" s="2">
        <v>0</v>
      </c>
    </row>
    <row r="35" spans="1:19" s="25" customFormat="1" ht="409.6" customHeight="1" x14ac:dyDescent="0.25">
      <c r="A35" s="20" t="s">
        <v>141</v>
      </c>
      <c r="B35" s="17">
        <v>1112</v>
      </c>
      <c r="C35" s="21" t="s">
        <v>135</v>
      </c>
      <c r="D35" s="21" t="s">
        <v>142</v>
      </c>
      <c r="E35" s="21" t="s">
        <v>47</v>
      </c>
      <c r="F35" s="21"/>
      <c r="G35" s="21"/>
      <c r="H35" s="21"/>
      <c r="I35" s="22" t="s">
        <v>143</v>
      </c>
      <c r="J35" s="23" t="s">
        <v>144</v>
      </c>
      <c r="K35" s="23" t="s">
        <v>50</v>
      </c>
      <c r="L35" s="24" t="s">
        <v>61</v>
      </c>
      <c r="M35" s="24" t="s">
        <v>145</v>
      </c>
      <c r="N35" s="2">
        <v>2500</v>
      </c>
      <c r="O35" s="2">
        <v>0</v>
      </c>
      <c r="P35" s="2"/>
      <c r="Q35" s="2">
        <v>0</v>
      </c>
      <c r="R35" s="2">
        <v>0</v>
      </c>
      <c r="S35" s="2">
        <v>0</v>
      </c>
    </row>
    <row r="36" spans="1:19" s="25" customFormat="1" ht="195" customHeight="1" x14ac:dyDescent="0.25">
      <c r="A36" s="20" t="s">
        <v>146</v>
      </c>
      <c r="B36" s="17">
        <v>1113</v>
      </c>
      <c r="C36" s="21" t="s">
        <v>45</v>
      </c>
      <c r="D36" s="21" t="s">
        <v>147</v>
      </c>
      <c r="E36" s="21" t="s">
        <v>47</v>
      </c>
      <c r="F36" s="21"/>
      <c r="G36" s="21"/>
      <c r="H36" s="21"/>
      <c r="I36" s="22" t="s">
        <v>148</v>
      </c>
      <c r="J36" s="23" t="s">
        <v>149</v>
      </c>
      <c r="K36" s="23" t="s">
        <v>50</v>
      </c>
      <c r="L36" s="24" t="s">
        <v>150</v>
      </c>
      <c r="M36" s="24" t="s">
        <v>151</v>
      </c>
      <c r="N36" s="2">
        <v>890</v>
      </c>
      <c r="O36" s="2">
        <v>829.5</v>
      </c>
      <c r="P36" s="2">
        <v>895</v>
      </c>
      <c r="Q36" s="2">
        <v>907</v>
      </c>
      <c r="R36" s="2">
        <v>920</v>
      </c>
      <c r="S36" s="2">
        <f>R36</f>
        <v>920</v>
      </c>
    </row>
    <row r="37" spans="1:19" s="25" customFormat="1" ht="409.5" hidden="1" customHeight="1" x14ac:dyDescent="0.25">
      <c r="A37" s="20" t="s">
        <v>152</v>
      </c>
      <c r="B37" s="17">
        <v>1115</v>
      </c>
      <c r="C37" s="21"/>
      <c r="D37" s="21"/>
      <c r="E37" s="21"/>
      <c r="F37" s="21" t="s">
        <v>153</v>
      </c>
      <c r="G37" s="21" t="s">
        <v>108</v>
      </c>
      <c r="H37" s="21" t="s">
        <v>154</v>
      </c>
      <c r="I37" s="22" t="s">
        <v>53</v>
      </c>
      <c r="J37" s="23" t="s">
        <v>155</v>
      </c>
      <c r="K37" s="23" t="s">
        <v>50</v>
      </c>
      <c r="L37" s="24" t="s">
        <v>55</v>
      </c>
      <c r="M37" s="24" t="s">
        <v>156</v>
      </c>
      <c r="N37" s="2">
        <v>0</v>
      </c>
      <c r="O37" s="2">
        <v>0</v>
      </c>
      <c r="P37" s="2">
        <v>0</v>
      </c>
      <c r="Q37" s="2">
        <v>0</v>
      </c>
      <c r="R37" s="2">
        <v>0</v>
      </c>
      <c r="S37" s="2">
        <v>0</v>
      </c>
    </row>
    <row r="38" spans="1:19" ht="152.25" customHeight="1" x14ac:dyDescent="0.25">
      <c r="A38" s="17" t="s">
        <v>34</v>
      </c>
      <c r="B38" s="18">
        <v>1200</v>
      </c>
      <c r="C38" s="19" t="s">
        <v>16</v>
      </c>
      <c r="D38" s="19" t="s">
        <v>16</v>
      </c>
      <c r="E38" s="19" t="s">
        <v>16</v>
      </c>
      <c r="F38" s="19" t="s">
        <v>16</v>
      </c>
      <c r="G38" s="19" t="s">
        <v>16</v>
      </c>
      <c r="H38" s="19" t="s">
        <v>16</v>
      </c>
      <c r="I38" s="19" t="s">
        <v>16</v>
      </c>
      <c r="J38" s="14" t="s">
        <v>16</v>
      </c>
      <c r="K38" s="14" t="s">
        <v>16</v>
      </c>
      <c r="L38" s="14" t="s">
        <v>16</v>
      </c>
      <c r="M38" s="14" t="s">
        <v>16</v>
      </c>
      <c r="N38" s="2">
        <f>N40+N39+N42</f>
        <v>24767.86318</v>
      </c>
      <c r="O38" s="2">
        <f>O40+O39+O42</f>
        <v>16689.47551</v>
      </c>
      <c r="P38" s="2">
        <f>P40+P39+P42</f>
        <v>43421.4</v>
      </c>
      <c r="Q38" s="2">
        <f>Q40+Q39+Q42</f>
        <v>46613.3</v>
      </c>
      <c r="R38" s="1">
        <f t="shared" ref="R38" si="5">R40+R39+R42</f>
        <v>46368.6</v>
      </c>
      <c r="S38" s="1">
        <f t="shared" ref="S38" si="6">S40+S39+S42</f>
        <v>46368.6</v>
      </c>
    </row>
    <row r="39" spans="1:19" ht="98.45" customHeight="1" x14ac:dyDescent="0.25">
      <c r="A39" s="17" t="s">
        <v>28</v>
      </c>
      <c r="B39" s="18">
        <v>1201</v>
      </c>
      <c r="C39" s="19" t="s">
        <v>16</v>
      </c>
      <c r="D39" s="19" t="s">
        <v>16</v>
      </c>
      <c r="E39" s="19" t="s">
        <v>16</v>
      </c>
      <c r="F39" s="19" t="s">
        <v>16</v>
      </c>
      <c r="G39" s="19" t="s">
        <v>16</v>
      </c>
      <c r="H39" s="19" t="s">
        <v>16</v>
      </c>
      <c r="I39" s="19" t="s">
        <v>16</v>
      </c>
      <c r="J39" s="14" t="s">
        <v>16</v>
      </c>
      <c r="K39" s="14" t="s">
        <v>16</v>
      </c>
      <c r="L39" s="14" t="s">
        <v>16</v>
      </c>
      <c r="M39" s="14" t="s">
        <v>16</v>
      </c>
      <c r="N39" s="2">
        <v>0</v>
      </c>
      <c r="O39" s="2">
        <v>0</v>
      </c>
      <c r="P39" s="2">
        <v>0</v>
      </c>
      <c r="Q39" s="2">
        <v>0</v>
      </c>
      <c r="R39" s="2">
        <v>0</v>
      </c>
      <c r="S39" s="2">
        <v>0</v>
      </c>
    </row>
    <row r="40" spans="1:19" ht="153" customHeight="1" x14ac:dyDescent="0.25">
      <c r="A40" s="17" t="s">
        <v>38</v>
      </c>
      <c r="B40" s="18">
        <v>1300</v>
      </c>
      <c r="C40" s="19" t="s">
        <v>16</v>
      </c>
      <c r="D40" s="19" t="s">
        <v>16</v>
      </c>
      <c r="E40" s="19" t="s">
        <v>16</v>
      </c>
      <c r="F40" s="19" t="s">
        <v>16</v>
      </c>
      <c r="G40" s="19" t="s">
        <v>16</v>
      </c>
      <c r="H40" s="19" t="s">
        <v>16</v>
      </c>
      <c r="I40" s="19" t="s">
        <v>16</v>
      </c>
      <c r="J40" s="14" t="s">
        <v>16</v>
      </c>
      <c r="K40" s="14" t="s">
        <v>16</v>
      </c>
      <c r="L40" s="14" t="s">
        <v>16</v>
      </c>
      <c r="M40" s="14" t="s">
        <v>16</v>
      </c>
      <c r="N40" s="2">
        <f>N41</f>
        <v>250</v>
      </c>
      <c r="O40" s="2">
        <f>O41</f>
        <v>118.60888</v>
      </c>
      <c r="P40" s="2">
        <f t="shared" ref="P40:S40" si="7">P41</f>
        <v>0</v>
      </c>
      <c r="Q40" s="2">
        <f t="shared" si="7"/>
        <v>0</v>
      </c>
      <c r="R40" s="2">
        <f t="shared" si="7"/>
        <v>0</v>
      </c>
      <c r="S40" s="2">
        <f t="shared" si="7"/>
        <v>0</v>
      </c>
    </row>
    <row r="41" spans="1:19" ht="246" customHeight="1" x14ac:dyDescent="0.25">
      <c r="A41" s="17" t="s">
        <v>157</v>
      </c>
      <c r="B41" s="18">
        <v>1301</v>
      </c>
      <c r="C41" s="21" t="s">
        <v>45</v>
      </c>
      <c r="D41" s="21" t="s">
        <v>158</v>
      </c>
      <c r="E41" s="21" t="s">
        <v>47</v>
      </c>
      <c r="F41" s="26"/>
      <c r="G41" s="26"/>
      <c r="H41" s="26"/>
      <c r="I41" s="22" t="s">
        <v>81</v>
      </c>
      <c r="J41" s="23" t="s">
        <v>82</v>
      </c>
      <c r="K41" s="23" t="s">
        <v>50</v>
      </c>
      <c r="L41" s="24" t="s">
        <v>61</v>
      </c>
      <c r="M41" s="24" t="s">
        <v>159</v>
      </c>
      <c r="N41" s="2">
        <v>250</v>
      </c>
      <c r="O41" s="2">
        <v>118.60888</v>
      </c>
      <c r="P41" s="2">
        <v>0</v>
      </c>
      <c r="Q41" s="2">
        <v>0</v>
      </c>
      <c r="R41" s="2">
        <v>0</v>
      </c>
      <c r="S41" s="2"/>
    </row>
    <row r="42" spans="1:19" ht="159.75" customHeight="1" x14ac:dyDescent="0.25">
      <c r="A42" s="17" t="s">
        <v>39</v>
      </c>
      <c r="B42" s="18">
        <v>1400</v>
      </c>
      <c r="C42" s="19" t="s">
        <v>16</v>
      </c>
      <c r="D42" s="19" t="s">
        <v>16</v>
      </c>
      <c r="E42" s="19" t="s">
        <v>16</v>
      </c>
      <c r="F42" s="19" t="s">
        <v>16</v>
      </c>
      <c r="G42" s="19" t="s">
        <v>16</v>
      </c>
      <c r="H42" s="19" t="s">
        <v>16</v>
      </c>
      <c r="I42" s="19" t="s">
        <v>16</v>
      </c>
      <c r="J42" s="14" t="s">
        <v>16</v>
      </c>
      <c r="K42" s="14" t="s">
        <v>16</v>
      </c>
      <c r="L42" s="14" t="s">
        <v>16</v>
      </c>
      <c r="M42" s="14" t="s">
        <v>16</v>
      </c>
      <c r="N42" s="2">
        <f t="shared" ref="N42:S42" si="8">N43+N45+N46+N47++N48+N49+N50</f>
        <v>24517.86318</v>
      </c>
      <c r="O42" s="2">
        <f t="shared" si="8"/>
        <v>16570.86663</v>
      </c>
      <c r="P42" s="2">
        <f t="shared" si="8"/>
        <v>43421.4</v>
      </c>
      <c r="Q42" s="2">
        <f t="shared" si="8"/>
        <v>46613.3</v>
      </c>
      <c r="R42" s="2">
        <f t="shared" si="8"/>
        <v>46368.6</v>
      </c>
      <c r="S42" s="2">
        <f t="shared" si="8"/>
        <v>46368.6</v>
      </c>
    </row>
    <row r="43" spans="1:19" s="25" customFormat="1" ht="272.25" customHeight="1" x14ac:dyDescent="0.25">
      <c r="A43" s="17" t="s">
        <v>160</v>
      </c>
      <c r="B43" s="17">
        <v>1401</v>
      </c>
      <c r="C43" s="21"/>
      <c r="D43" s="21"/>
      <c r="E43" s="21"/>
      <c r="F43" s="21" t="s">
        <v>128</v>
      </c>
      <c r="G43" s="21" t="s">
        <v>129</v>
      </c>
      <c r="H43" s="21" t="s">
        <v>130</v>
      </c>
      <c r="I43" s="38" t="s">
        <v>307</v>
      </c>
      <c r="J43" s="23" t="s">
        <v>140</v>
      </c>
      <c r="K43" s="23" t="s">
        <v>162</v>
      </c>
      <c r="L43" s="24">
        <v>1000</v>
      </c>
      <c r="M43" s="24" t="s">
        <v>163</v>
      </c>
      <c r="N43" s="2">
        <v>439.58724000000001</v>
      </c>
      <c r="O43" s="2">
        <v>439.58724000000001</v>
      </c>
      <c r="P43" s="2">
        <v>573</v>
      </c>
      <c r="Q43" s="2">
        <v>596</v>
      </c>
      <c r="R43" s="2">
        <v>620</v>
      </c>
      <c r="S43" s="2">
        <f>R43</f>
        <v>620</v>
      </c>
    </row>
    <row r="44" spans="1:19" s="25" customFormat="1" ht="36.75" hidden="1" customHeight="1" x14ac:dyDescent="0.25">
      <c r="A44" s="20" t="s">
        <v>164</v>
      </c>
      <c r="B44" s="17">
        <v>1406</v>
      </c>
      <c r="C44" s="21" t="s">
        <v>165</v>
      </c>
      <c r="D44" s="21" t="s">
        <v>140</v>
      </c>
      <c r="E44" s="21" t="s">
        <v>166</v>
      </c>
      <c r="F44" s="21"/>
      <c r="G44" s="21"/>
      <c r="H44" s="21"/>
      <c r="I44" s="22" t="s">
        <v>167</v>
      </c>
      <c r="J44" s="23" t="s">
        <v>140</v>
      </c>
      <c r="K44" s="23" t="s">
        <v>162</v>
      </c>
      <c r="L44" s="24" t="s">
        <v>55</v>
      </c>
      <c r="M44" s="24" t="s">
        <v>168</v>
      </c>
      <c r="N44" s="2">
        <v>0</v>
      </c>
      <c r="O44" s="2">
        <v>0</v>
      </c>
      <c r="P44" s="2"/>
      <c r="Q44" s="2"/>
      <c r="R44" s="2"/>
      <c r="S44" s="2"/>
    </row>
    <row r="45" spans="1:19" s="25" customFormat="1" ht="335.25" customHeight="1" x14ac:dyDescent="0.25">
      <c r="A45" s="20" t="s">
        <v>169</v>
      </c>
      <c r="B45" s="17">
        <v>1407</v>
      </c>
      <c r="C45" s="21" t="s">
        <v>45</v>
      </c>
      <c r="D45" s="21" t="s">
        <v>170</v>
      </c>
      <c r="E45" s="21" t="s">
        <v>47</v>
      </c>
      <c r="F45" s="21"/>
      <c r="G45" s="21"/>
      <c r="H45" s="21"/>
      <c r="I45" s="38" t="s">
        <v>161</v>
      </c>
      <c r="J45" s="39" t="s">
        <v>140</v>
      </c>
      <c r="K45" s="23" t="s">
        <v>162</v>
      </c>
      <c r="L45" s="24" t="s">
        <v>61</v>
      </c>
      <c r="M45" s="24" t="s">
        <v>88</v>
      </c>
      <c r="N45" s="1">
        <v>820</v>
      </c>
      <c r="O45" s="2">
        <v>819.5</v>
      </c>
      <c r="P45" s="2">
        <v>7200</v>
      </c>
      <c r="Q45" s="2">
        <v>7200</v>
      </c>
      <c r="R45" s="2">
        <v>7200</v>
      </c>
      <c r="S45" s="2">
        <f>R45</f>
        <v>7200</v>
      </c>
    </row>
    <row r="46" spans="1:19" s="25" customFormat="1" ht="192" customHeight="1" x14ac:dyDescent="0.25">
      <c r="A46" s="20" t="s">
        <v>338</v>
      </c>
      <c r="B46" s="17"/>
      <c r="C46" s="21" t="s">
        <v>45</v>
      </c>
      <c r="D46" s="21" t="s">
        <v>113</v>
      </c>
      <c r="E46" s="21" t="s">
        <v>47</v>
      </c>
      <c r="F46" s="21"/>
      <c r="G46" s="21"/>
      <c r="H46" s="21"/>
      <c r="I46" s="22" t="s">
        <v>114</v>
      </c>
      <c r="J46" s="23" t="s">
        <v>115</v>
      </c>
      <c r="K46" s="23" t="s">
        <v>50</v>
      </c>
      <c r="L46" s="24" t="s">
        <v>116</v>
      </c>
      <c r="M46" s="24" t="s">
        <v>117</v>
      </c>
      <c r="N46" s="1">
        <v>0</v>
      </c>
      <c r="O46" s="1">
        <v>0</v>
      </c>
      <c r="P46" s="2">
        <v>17777</v>
      </c>
      <c r="Q46" s="2">
        <v>19943</v>
      </c>
      <c r="R46" s="2">
        <v>20913</v>
      </c>
      <c r="S46" s="2">
        <f>R46</f>
        <v>20913</v>
      </c>
    </row>
    <row r="47" spans="1:19" s="25" customFormat="1" ht="353.25" customHeight="1" x14ac:dyDescent="0.25">
      <c r="A47" s="20" t="s">
        <v>171</v>
      </c>
      <c r="B47" s="17">
        <v>1412</v>
      </c>
      <c r="C47" s="21" t="s">
        <v>135</v>
      </c>
      <c r="D47" s="21" t="s">
        <v>172</v>
      </c>
      <c r="E47" s="21" t="s">
        <v>47</v>
      </c>
      <c r="F47" s="21"/>
      <c r="G47" s="21"/>
      <c r="H47" s="21"/>
      <c r="I47" s="22" t="s">
        <v>287</v>
      </c>
      <c r="J47" s="23" t="s">
        <v>140</v>
      </c>
      <c r="K47" s="23" t="s">
        <v>162</v>
      </c>
      <c r="L47" s="24" t="s">
        <v>173</v>
      </c>
      <c r="M47" s="24" t="s">
        <v>174</v>
      </c>
      <c r="N47" s="2">
        <v>860</v>
      </c>
      <c r="O47" s="2">
        <v>860</v>
      </c>
      <c r="P47" s="2">
        <v>0</v>
      </c>
      <c r="Q47" s="2">
        <v>0</v>
      </c>
      <c r="R47" s="2">
        <v>0</v>
      </c>
      <c r="S47" s="2">
        <v>0</v>
      </c>
    </row>
    <row r="48" spans="1:19" s="25" customFormat="1" ht="159.75" customHeight="1" x14ac:dyDescent="0.25">
      <c r="A48" s="20" t="s">
        <v>175</v>
      </c>
      <c r="B48" s="17">
        <v>1413</v>
      </c>
      <c r="C48" s="21" t="s">
        <v>135</v>
      </c>
      <c r="D48" s="21" t="s">
        <v>176</v>
      </c>
      <c r="E48" s="21" t="s">
        <v>47</v>
      </c>
      <c r="F48" s="21"/>
      <c r="G48" s="21"/>
      <c r="H48" s="21"/>
      <c r="I48" s="22" t="s">
        <v>177</v>
      </c>
      <c r="J48" s="23" t="s">
        <v>140</v>
      </c>
      <c r="K48" s="39" t="s">
        <v>178</v>
      </c>
      <c r="L48" s="24" t="s">
        <v>173</v>
      </c>
      <c r="M48" s="24" t="s">
        <v>174</v>
      </c>
      <c r="N48" s="2">
        <v>100</v>
      </c>
      <c r="O48" s="2">
        <v>0</v>
      </c>
      <c r="P48" s="2">
        <v>0</v>
      </c>
      <c r="Q48" s="2">
        <v>0</v>
      </c>
      <c r="R48" s="2">
        <v>0</v>
      </c>
      <c r="S48" s="2">
        <v>0</v>
      </c>
    </row>
    <row r="49" spans="1:19" s="25" customFormat="1" ht="384.75" customHeight="1" x14ac:dyDescent="0.25">
      <c r="A49" s="20" t="s">
        <v>179</v>
      </c>
      <c r="B49" s="17">
        <v>1415</v>
      </c>
      <c r="C49" s="21" t="s">
        <v>180</v>
      </c>
      <c r="D49" s="21" t="s">
        <v>140</v>
      </c>
      <c r="E49" s="21" t="s">
        <v>181</v>
      </c>
      <c r="F49" s="21" t="s">
        <v>182</v>
      </c>
      <c r="G49" s="21" t="s">
        <v>183</v>
      </c>
      <c r="H49" s="21" t="s">
        <v>184</v>
      </c>
      <c r="I49" s="22" t="s">
        <v>185</v>
      </c>
      <c r="J49" s="23" t="s">
        <v>140</v>
      </c>
      <c r="K49" s="23" t="s">
        <v>162</v>
      </c>
      <c r="L49" s="24" t="s">
        <v>186</v>
      </c>
      <c r="M49" s="24" t="s">
        <v>187</v>
      </c>
      <c r="N49" s="2">
        <v>16464.038560000001</v>
      </c>
      <c r="O49" s="2">
        <v>8673.9793900000004</v>
      </c>
      <c r="P49" s="1">
        <v>17871.400000000001</v>
      </c>
      <c r="Q49" s="2">
        <v>18874.3</v>
      </c>
      <c r="R49" s="2">
        <v>17635.599999999999</v>
      </c>
      <c r="S49" s="2">
        <f>R49</f>
        <v>17635.599999999999</v>
      </c>
    </row>
    <row r="50" spans="1:19" s="25" customFormat="1" ht="317.25" customHeight="1" x14ac:dyDescent="0.25">
      <c r="A50" s="20" t="s">
        <v>188</v>
      </c>
      <c r="B50" s="17">
        <v>1417</v>
      </c>
      <c r="C50" s="21" t="s">
        <v>189</v>
      </c>
      <c r="D50" s="21" t="s">
        <v>190</v>
      </c>
      <c r="E50" s="21" t="s">
        <v>191</v>
      </c>
      <c r="F50" s="21" t="s">
        <v>192</v>
      </c>
      <c r="G50" s="21" t="s">
        <v>193</v>
      </c>
      <c r="H50" s="21" t="s">
        <v>194</v>
      </c>
      <c r="I50" s="22" t="s">
        <v>195</v>
      </c>
      <c r="J50" s="23" t="s">
        <v>196</v>
      </c>
      <c r="K50" s="23" t="s">
        <v>162</v>
      </c>
      <c r="L50" s="24" t="s">
        <v>173</v>
      </c>
      <c r="M50" s="24" t="s">
        <v>174</v>
      </c>
      <c r="N50" s="2">
        <v>5834.2373799999996</v>
      </c>
      <c r="O50" s="1">
        <v>5777.8</v>
      </c>
      <c r="P50" s="1">
        <v>0</v>
      </c>
      <c r="Q50" s="1">
        <v>0</v>
      </c>
      <c r="R50" s="1">
        <v>0</v>
      </c>
      <c r="S50" s="1">
        <v>0</v>
      </c>
    </row>
    <row r="51" spans="1:19" s="25" customFormat="1" ht="0.75" hidden="1" customHeight="1" x14ac:dyDescent="0.25">
      <c r="A51" s="20" t="s">
        <v>197</v>
      </c>
      <c r="B51" s="17">
        <v>1418</v>
      </c>
      <c r="C51" s="21" t="s">
        <v>45</v>
      </c>
      <c r="D51" s="21" t="s">
        <v>198</v>
      </c>
      <c r="E51" s="21" t="s">
        <v>47</v>
      </c>
      <c r="F51" s="21"/>
      <c r="G51" s="21"/>
      <c r="H51" s="21"/>
      <c r="I51" s="22" t="s">
        <v>195</v>
      </c>
      <c r="J51" s="23" t="s">
        <v>196</v>
      </c>
      <c r="K51" s="23" t="s">
        <v>162</v>
      </c>
      <c r="L51" s="24" t="s">
        <v>173</v>
      </c>
      <c r="M51" s="24" t="s">
        <v>174</v>
      </c>
      <c r="N51" s="1">
        <v>0</v>
      </c>
      <c r="O51" s="1">
        <v>0</v>
      </c>
      <c r="P51" s="1"/>
      <c r="Q51" s="1"/>
      <c r="R51" s="1"/>
      <c r="S51" s="1"/>
    </row>
    <row r="52" spans="1:19" ht="181.5" customHeight="1" x14ac:dyDescent="0.25">
      <c r="A52" s="17" t="s">
        <v>35</v>
      </c>
      <c r="B52" s="18">
        <v>1500</v>
      </c>
      <c r="C52" s="19" t="s">
        <v>16</v>
      </c>
      <c r="D52" s="19" t="s">
        <v>16</v>
      </c>
      <c r="E52" s="19" t="s">
        <v>16</v>
      </c>
      <c r="F52" s="19" t="s">
        <v>16</v>
      </c>
      <c r="G52" s="19" t="s">
        <v>16</v>
      </c>
      <c r="H52" s="19" t="s">
        <v>16</v>
      </c>
      <c r="I52" s="19" t="s">
        <v>16</v>
      </c>
      <c r="J52" s="14" t="s">
        <v>16</v>
      </c>
      <c r="K52" s="14" t="s">
        <v>16</v>
      </c>
      <c r="L52" s="14" t="s">
        <v>16</v>
      </c>
      <c r="M52" s="14" t="s">
        <v>16</v>
      </c>
      <c r="N52" s="3">
        <f>N53</f>
        <v>734153.44416000007</v>
      </c>
      <c r="O52" s="3">
        <f>O53</f>
        <v>729759.65198999993</v>
      </c>
      <c r="P52" s="1">
        <f t="shared" ref="P52:S52" si="9">P53</f>
        <v>743327.68400000001</v>
      </c>
      <c r="Q52" s="1">
        <f t="shared" si="9"/>
        <v>771191.6</v>
      </c>
      <c r="R52" s="1">
        <f t="shared" si="9"/>
        <v>805701.5</v>
      </c>
      <c r="S52" s="1">
        <f t="shared" si="9"/>
        <v>805701.5</v>
      </c>
    </row>
    <row r="53" spans="1:19" ht="78.75" x14ac:dyDescent="0.25">
      <c r="A53" s="17" t="s">
        <v>36</v>
      </c>
      <c r="B53" s="18">
        <v>1501</v>
      </c>
      <c r="C53" s="19" t="s">
        <v>16</v>
      </c>
      <c r="D53" s="19" t="s">
        <v>16</v>
      </c>
      <c r="E53" s="19" t="s">
        <v>16</v>
      </c>
      <c r="F53" s="19" t="s">
        <v>16</v>
      </c>
      <c r="G53" s="19" t="s">
        <v>16</v>
      </c>
      <c r="H53" s="19" t="s">
        <v>16</v>
      </c>
      <c r="I53" s="19" t="s">
        <v>16</v>
      </c>
      <c r="J53" s="14" t="s">
        <v>16</v>
      </c>
      <c r="K53" s="14" t="s">
        <v>16</v>
      </c>
      <c r="L53" s="14" t="s">
        <v>16</v>
      </c>
      <c r="M53" s="14" t="s">
        <v>16</v>
      </c>
      <c r="N53" s="3">
        <f t="shared" ref="N53:S53" si="10">N55+N56+N57+N58+N59+N60+N61+N62+N63+N64+N54</f>
        <v>734153.44416000007</v>
      </c>
      <c r="O53" s="3">
        <f t="shared" si="10"/>
        <v>729759.65198999993</v>
      </c>
      <c r="P53" s="3">
        <f t="shared" si="10"/>
        <v>743327.68400000001</v>
      </c>
      <c r="Q53" s="3">
        <f t="shared" si="10"/>
        <v>771191.6</v>
      </c>
      <c r="R53" s="3">
        <f t="shared" si="10"/>
        <v>805701.5</v>
      </c>
      <c r="S53" s="3">
        <f t="shared" si="10"/>
        <v>805701.5</v>
      </c>
    </row>
    <row r="54" spans="1:19" ht="167.25" customHeight="1" x14ac:dyDescent="0.25">
      <c r="A54" s="17" t="s">
        <v>313</v>
      </c>
      <c r="B54" s="18">
        <v>1503</v>
      </c>
      <c r="C54" s="36" t="s">
        <v>349</v>
      </c>
      <c r="D54" s="19" t="s">
        <v>350</v>
      </c>
      <c r="E54" s="36" t="s">
        <v>351</v>
      </c>
      <c r="F54" s="19"/>
      <c r="G54" s="19"/>
      <c r="H54" s="19"/>
      <c r="I54" s="27"/>
      <c r="J54" s="14"/>
      <c r="K54" s="14"/>
      <c r="L54" s="28" t="s">
        <v>133</v>
      </c>
      <c r="M54" s="28" t="s">
        <v>314</v>
      </c>
      <c r="N54" s="3">
        <v>167.54555999999999</v>
      </c>
      <c r="O54" s="3">
        <v>99.88</v>
      </c>
      <c r="P54" s="1">
        <v>0</v>
      </c>
      <c r="Q54" s="1">
        <v>0</v>
      </c>
      <c r="R54" s="1">
        <v>0</v>
      </c>
      <c r="S54" s="1">
        <v>0</v>
      </c>
    </row>
    <row r="55" spans="1:19" s="25" customFormat="1" ht="348.75" customHeight="1" x14ac:dyDescent="0.25">
      <c r="A55" s="20" t="s">
        <v>199</v>
      </c>
      <c r="B55" s="17">
        <v>1521</v>
      </c>
      <c r="C55" s="21" t="s">
        <v>200</v>
      </c>
      <c r="D55" s="21" t="s">
        <v>201</v>
      </c>
      <c r="E55" s="21" t="s">
        <v>202</v>
      </c>
      <c r="F55" s="21"/>
      <c r="G55" s="21"/>
      <c r="H55" s="21"/>
      <c r="I55" s="22" t="s">
        <v>203</v>
      </c>
      <c r="J55" s="39" t="s">
        <v>140</v>
      </c>
      <c r="K55" s="23" t="s">
        <v>162</v>
      </c>
      <c r="L55" s="24" t="s">
        <v>83</v>
      </c>
      <c r="M55" s="24" t="s">
        <v>204</v>
      </c>
      <c r="N55" s="3">
        <v>618528.80000000005</v>
      </c>
      <c r="O55" s="3">
        <v>618528.80000000005</v>
      </c>
      <c r="P55" s="3">
        <v>623650.1</v>
      </c>
      <c r="Q55" s="1">
        <v>648151.69999999995</v>
      </c>
      <c r="R55" s="1">
        <v>679282.7</v>
      </c>
      <c r="S55" s="1">
        <f>R55</f>
        <v>679282.7</v>
      </c>
    </row>
    <row r="56" spans="1:19" s="25" customFormat="1" ht="260.25" customHeight="1" x14ac:dyDescent="0.25">
      <c r="A56" s="20" t="s">
        <v>205</v>
      </c>
      <c r="B56" s="17">
        <v>1527</v>
      </c>
      <c r="C56" s="21" t="s">
        <v>200</v>
      </c>
      <c r="D56" s="40" t="s">
        <v>206</v>
      </c>
      <c r="E56" s="21" t="s">
        <v>202</v>
      </c>
      <c r="F56" s="21" t="s">
        <v>207</v>
      </c>
      <c r="G56" s="21" t="s">
        <v>208</v>
      </c>
      <c r="H56" s="21" t="s">
        <v>209</v>
      </c>
      <c r="I56" s="22" t="s">
        <v>203</v>
      </c>
      <c r="J56" s="39" t="s">
        <v>140</v>
      </c>
      <c r="K56" s="23" t="s">
        <v>162</v>
      </c>
      <c r="L56" s="24" t="s">
        <v>173</v>
      </c>
      <c r="M56" s="24" t="s">
        <v>211</v>
      </c>
      <c r="N56" s="2">
        <v>13577.731</v>
      </c>
      <c r="O56" s="2">
        <v>13372.066000000001</v>
      </c>
      <c r="P56" s="2">
        <v>18096.583999999999</v>
      </c>
      <c r="Q56" s="2">
        <v>18237.8</v>
      </c>
      <c r="R56" s="2">
        <v>18237.8</v>
      </c>
      <c r="S56" s="2">
        <f>R56</f>
        <v>18237.8</v>
      </c>
    </row>
    <row r="57" spans="1:19" s="25" customFormat="1" ht="409.5" x14ac:dyDescent="0.25">
      <c r="A57" s="20" t="s">
        <v>212</v>
      </c>
      <c r="B57" s="17">
        <v>1540</v>
      </c>
      <c r="C57" s="21"/>
      <c r="D57" s="21"/>
      <c r="E57" s="21"/>
      <c r="F57" s="21" t="s">
        <v>213</v>
      </c>
      <c r="G57" s="21" t="s">
        <v>214</v>
      </c>
      <c r="H57" s="21" t="s">
        <v>215</v>
      </c>
      <c r="I57" s="22" t="s">
        <v>216</v>
      </c>
      <c r="J57" s="39" t="s">
        <v>140</v>
      </c>
      <c r="K57" s="23" t="s">
        <v>162</v>
      </c>
      <c r="L57" s="24" t="s">
        <v>133</v>
      </c>
      <c r="M57" s="24" t="s">
        <v>139</v>
      </c>
      <c r="N57" s="1">
        <v>1421.9</v>
      </c>
      <c r="O57" s="2">
        <v>1421.7321300000001</v>
      </c>
      <c r="P57" s="1">
        <v>1979.6</v>
      </c>
      <c r="Q57" s="1">
        <v>2058</v>
      </c>
      <c r="R57" s="1">
        <v>2058</v>
      </c>
      <c r="S57" s="1">
        <f>R57</f>
        <v>2058</v>
      </c>
    </row>
    <row r="58" spans="1:19" s="25" customFormat="1" ht="306" customHeight="1" x14ac:dyDescent="0.25">
      <c r="A58" s="20" t="s">
        <v>217</v>
      </c>
      <c r="B58" s="17">
        <v>1541</v>
      </c>
      <c r="C58" s="21" t="s">
        <v>200</v>
      </c>
      <c r="D58" s="21"/>
      <c r="E58" s="21"/>
      <c r="F58" s="21" t="s">
        <v>218</v>
      </c>
      <c r="G58" s="21" t="s">
        <v>219</v>
      </c>
      <c r="H58" s="21" t="s">
        <v>50</v>
      </c>
      <c r="I58" s="22" t="s">
        <v>220</v>
      </c>
      <c r="J58" s="39" t="s">
        <v>140</v>
      </c>
      <c r="K58" s="23" t="s">
        <v>162</v>
      </c>
      <c r="L58" s="24" t="s">
        <v>133</v>
      </c>
      <c r="M58" s="24" t="s">
        <v>139</v>
      </c>
      <c r="N58" s="2">
        <v>4380</v>
      </c>
      <c r="O58" s="2">
        <v>4286.8608999999997</v>
      </c>
      <c r="P58" s="2">
        <v>4832.7</v>
      </c>
      <c r="Q58" s="2">
        <v>5018.3999999999996</v>
      </c>
      <c r="R58" s="2">
        <v>5018.3999999999996</v>
      </c>
      <c r="S58" s="2">
        <f>R58</f>
        <v>5018.3999999999996</v>
      </c>
    </row>
    <row r="59" spans="1:19" s="25" customFormat="1" ht="221.25" customHeight="1" x14ac:dyDescent="0.25">
      <c r="A59" s="20" t="s">
        <v>221</v>
      </c>
      <c r="B59" s="17">
        <v>1542</v>
      </c>
      <c r="C59" s="21" t="s">
        <v>200</v>
      </c>
      <c r="D59" s="21" t="s">
        <v>222</v>
      </c>
      <c r="E59" s="21" t="s">
        <v>223</v>
      </c>
      <c r="F59" s="21"/>
      <c r="G59" s="21"/>
      <c r="H59" s="21"/>
      <c r="I59" s="22" t="s">
        <v>224</v>
      </c>
      <c r="J59" s="23" t="s">
        <v>196</v>
      </c>
      <c r="K59" s="23" t="s">
        <v>162</v>
      </c>
      <c r="L59" s="24" t="s">
        <v>83</v>
      </c>
      <c r="M59" s="24" t="s">
        <v>122</v>
      </c>
      <c r="N59" s="1">
        <v>14977.6</v>
      </c>
      <c r="O59" s="1">
        <v>14977.6</v>
      </c>
      <c r="P59" s="1">
        <v>17358.8</v>
      </c>
      <c r="Q59" s="1">
        <v>17931.900000000001</v>
      </c>
      <c r="R59" s="1">
        <v>18648.900000000001</v>
      </c>
      <c r="S59" s="1">
        <f>R59</f>
        <v>18648.900000000001</v>
      </c>
    </row>
    <row r="60" spans="1:19" s="25" customFormat="1" ht="150.75" customHeight="1" x14ac:dyDescent="0.25">
      <c r="A60" s="20" t="s">
        <v>225</v>
      </c>
      <c r="B60" s="17">
        <v>1559</v>
      </c>
      <c r="C60" s="21"/>
      <c r="D60" s="21"/>
      <c r="E60" s="21"/>
      <c r="F60" s="21" t="s">
        <v>226</v>
      </c>
      <c r="G60" s="21" t="s">
        <v>227</v>
      </c>
      <c r="H60" s="21" t="s">
        <v>228</v>
      </c>
      <c r="I60" s="38" t="s">
        <v>229</v>
      </c>
      <c r="J60" s="23" t="s">
        <v>140</v>
      </c>
      <c r="K60" s="23" t="s">
        <v>162</v>
      </c>
      <c r="L60" s="24" t="s">
        <v>61</v>
      </c>
      <c r="M60" s="24" t="s">
        <v>145</v>
      </c>
      <c r="N60" s="1">
        <v>2162.3000000000002</v>
      </c>
      <c r="O60" s="2">
        <v>1413.28972</v>
      </c>
      <c r="P60" s="1">
        <v>1810.6</v>
      </c>
      <c r="Q60" s="1">
        <v>1810.6</v>
      </c>
      <c r="R60" s="1">
        <v>1810.6</v>
      </c>
      <c r="S60" s="1">
        <f t="shared" ref="S60:S61" si="11">R60</f>
        <v>1810.6</v>
      </c>
    </row>
    <row r="61" spans="1:19" s="25" customFormat="1" ht="251.25" customHeight="1" x14ac:dyDescent="0.25">
      <c r="A61" s="20" t="s">
        <v>230</v>
      </c>
      <c r="B61" s="17">
        <v>1591</v>
      </c>
      <c r="C61" s="21" t="s">
        <v>200</v>
      </c>
      <c r="D61" s="41" t="s">
        <v>206</v>
      </c>
      <c r="E61" s="21" t="s">
        <v>202</v>
      </c>
      <c r="F61" s="21" t="s">
        <v>207</v>
      </c>
      <c r="G61" s="21" t="s">
        <v>208</v>
      </c>
      <c r="H61" s="21" t="s">
        <v>209</v>
      </c>
      <c r="I61" s="22" t="s">
        <v>210</v>
      </c>
      <c r="J61" s="39" t="s">
        <v>140</v>
      </c>
      <c r="K61" s="23" t="s">
        <v>162</v>
      </c>
      <c r="L61" s="24" t="s">
        <v>231</v>
      </c>
      <c r="M61" s="24" t="s">
        <v>232</v>
      </c>
      <c r="N61" s="2">
        <v>42339</v>
      </c>
      <c r="O61" s="2">
        <v>42013.527130000002</v>
      </c>
      <c r="P61" s="1">
        <v>43166.400000000001</v>
      </c>
      <c r="Q61" s="1">
        <v>44854.7</v>
      </c>
      <c r="R61" s="1">
        <v>46627.199999999997</v>
      </c>
      <c r="S61" s="1">
        <f t="shared" si="11"/>
        <v>46627.199999999997</v>
      </c>
    </row>
    <row r="62" spans="1:19" s="25" customFormat="1" ht="180" customHeight="1" x14ac:dyDescent="0.25">
      <c r="A62" s="20" t="s">
        <v>233</v>
      </c>
      <c r="B62" s="17">
        <v>1592</v>
      </c>
      <c r="C62" s="21" t="s">
        <v>234</v>
      </c>
      <c r="D62" s="21" t="s">
        <v>235</v>
      </c>
      <c r="E62" s="21" t="s">
        <v>236</v>
      </c>
      <c r="F62" s="21"/>
      <c r="G62" s="21"/>
      <c r="H62" s="21"/>
      <c r="I62" s="22" t="s">
        <v>237</v>
      </c>
      <c r="J62" s="23" t="s">
        <v>238</v>
      </c>
      <c r="K62" s="23" t="s">
        <v>162</v>
      </c>
      <c r="L62" s="24" t="s">
        <v>173</v>
      </c>
      <c r="M62" s="24" t="s">
        <v>211</v>
      </c>
      <c r="N62" s="2">
        <v>1994.5676000000001</v>
      </c>
      <c r="O62" s="2">
        <v>1994.5676000000001</v>
      </c>
      <c r="P62" s="2">
        <v>1137</v>
      </c>
      <c r="Q62" s="1">
        <v>958.2</v>
      </c>
      <c r="R62" s="1">
        <v>996.5</v>
      </c>
      <c r="S62" s="1">
        <f>R62</f>
        <v>996.5</v>
      </c>
    </row>
    <row r="63" spans="1:19" s="25" customFormat="1" ht="215.25" customHeight="1" x14ac:dyDescent="0.25">
      <c r="A63" s="20" t="s">
        <v>239</v>
      </c>
      <c r="B63" s="17">
        <v>1593</v>
      </c>
      <c r="C63" s="21" t="s">
        <v>200</v>
      </c>
      <c r="D63" s="21" t="s">
        <v>240</v>
      </c>
      <c r="E63" s="21" t="s">
        <v>202</v>
      </c>
      <c r="F63" s="21"/>
      <c r="G63" s="21"/>
      <c r="H63" s="21"/>
      <c r="I63" s="22" t="s">
        <v>237</v>
      </c>
      <c r="J63" s="23" t="s">
        <v>238</v>
      </c>
      <c r="K63" s="23" t="s">
        <v>162</v>
      </c>
      <c r="L63" s="24" t="s">
        <v>173</v>
      </c>
      <c r="M63" s="24" t="s">
        <v>211</v>
      </c>
      <c r="N63" s="1">
        <v>20750.599999999999</v>
      </c>
      <c r="O63" s="2">
        <v>19725.778780000001</v>
      </c>
      <c r="P63" s="1">
        <v>19594.3</v>
      </c>
      <c r="Q63" s="1">
        <v>20378</v>
      </c>
      <c r="R63" s="1">
        <v>21193.1</v>
      </c>
      <c r="S63" s="1">
        <f>R63</f>
        <v>21193.1</v>
      </c>
    </row>
    <row r="64" spans="1:19" s="25" customFormat="1" ht="280.5" customHeight="1" x14ac:dyDescent="0.25">
      <c r="A64" s="20" t="s">
        <v>241</v>
      </c>
      <c r="B64" s="17">
        <v>1595</v>
      </c>
      <c r="C64" s="21" t="s">
        <v>200</v>
      </c>
      <c r="D64" s="40" t="s">
        <v>206</v>
      </c>
      <c r="E64" s="21" t="s">
        <v>202</v>
      </c>
      <c r="F64" s="21" t="s">
        <v>207</v>
      </c>
      <c r="G64" s="21" t="s">
        <v>208</v>
      </c>
      <c r="H64" s="21" t="s">
        <v>209</v>
      </c>
      <c r="I64" s="22" t="s">
        <v>237</v>
      </c>
      <c r="J64" s="39" t="s">
        <v>140</v>
      </c>
      <c r="K64" s="23" t="s">
        <v>162</v>
      </c>
      <c r="L64" s="24" t="s">
        <v>173</v>
      </c>
      <c r="M64" s="24" t="s">
        <v>174</v>
      </c>
      <c r="N64" s="2">
        <v>13853.4</v>
      </c>
      <c r="O64" s="2">
        <v>11925.549730000001</v>
      </c>
      <c r="P64" s="1">
        <v>11701.6</v>
      </c>
      <c r="Q64" s="1">
        <v>11792.3</v>
      </c>
      <c r="R64" s="1">
        <v>11828.3</v>
      </c>
      <c r="S64" s="1">
        <f>R64</f>
        <v>11828.3</v>
      </c>
    </row>
    <row r="65" spans="1:19" ht="22.5" hidden="1" customHeight="1" x14ac:dyDescent="0.25">
      <c r="A65" s="17" t="s">
        <v>26</v>
      </c>
      <c r="B65" s="18">
        <v>1600</v>
      </c>
      <c r="C65" s="19" t="s">
        <v>16</v>
      </c>
      <c r="D65" s="19" t="s">
        <v>16</v>
      </c>
      <c r="E65" s="19" t="s">
        <v>16</v>
      </c>
      <c r="F65" s="19" t="s">
        <v>16</v>
      </c>
      <c r="G65" s="19" t="s">
        <v>16</v>
      </c>
      <c r="H65" s="19" t="s">
        <v>16</v>
      </c>
      <c r="I65" s="19" t="s">
        <v>16</v>
      </c>
      <c r="J65" s="14" t="s">
        <v>16</v>
      </c>
      <c r="K65" s="14" t="s">
        <v>16</v>
      </c>
      <c r="L65" s="14" t="s">
        <v>16</v>
      </c>
      <c r="M65" s="14" t="s">
        <v>16</v>
      </c>
      <c r="N65" s="2">
        <v>0</v>
      </c>
      <c r="O65" s="2">
        <v>0</v>
      </c>
      <c r="P65" s="2">
        <v>0</v>
      </c>
      <c r="Q65" s="2">
        <v>0</v>
      </c>
      <c r="R65" s="2">
        <v>0</v>
      </c>
      <c r="S65" s="2">
        <v>0</v>
      </c>
    </row>
    <row r="66" spans="1:19" ht="157.5" x14ac:dyDescent="0.25">
      <c r="A66" s="17" t="s">
        <v>22</v>
      </c>
      <c r="B66" s="18">
        <v>1700</v>
      </c>
      <c r="C66" s="19" t="s">
        <v>16</v>
      </c>
      <c r="D66" s="19" t="s">
        <v>16</v>
      </c>
      <c r="E66" s="19" t="s">
        <v>16</v>
      </c>
      <c r="F66" s="19" t="s">
        <v>16</v>
      </c>
      <c r="G66" s="19" t="s">
        <v>16</v>
      </c>
      <c r="H66" s="19" t="s">
        <v>16</v>
      </c>
      <c r="I66" s="19" t="s">
        <v>16</v>
      </c>
      <c r="J66" s="14" t="s">
        <v>16</v>
      </c>
      <c r="K66" s="14" t="s">
        <v>16</v>
      </c>
      <c r="L66" s="14" t="s">
        <v>16</v>
      </c>
      <c r="M66" s="14" t="s">
        <v>16</v>
      </c>
      <c r="N66" s="2">
        <f t="shared" ref="N66:S66" si="12">N67+N68+N69+N70</f>
        <v>157110.98135000002</v>
      </c>
      <c r="O66" s="2">
        <f t="shared" si="12"/>
        <v>156690.95997999999</v>
      </c>
      <c r="P66" s="2">
        <f t="shared" si="12"/>
        <v>176965.4</v>
      </c>
      <c r="Q66" s="2">
        <f t="shared" si="12"/>
        <v>103123.3</v>
      </c>
      <c r="R66" s="2">
        <f t="shared" si="12"/>
        <v>104667.6</v>
      </c>
      <c r="S66" s="2">
        <f t="shared" si="12"/>
        <v>104667.6</v>
      </c>
    </row>
    <row r="67" spans="1:19" s="29" customFormat="1" ht="226.5" customHeight="1" x14ac:dyDescent="0.25">
      <c r="A67" s="17" t="s">
        <v>27</v>
      </c>
      <c r="B67" s="18">
        <v>1701</v>
      </c>
      <c r="C67" s="21" t="s">
        <v>45</v>
      </c>
      <c r="D67" s="21" t="s">
        <v>242</v>
      </c>
      <c r="E67" s="21" t="s">
        <v>47</v>
      </c>
      <c r="F67" s="21"/>
      <c r="G67" s="21"/>
      <c r="H67" s="21"/>
      <c r="I67" s="22" t="s">
        <v>243</v>
      </c>
      <c r="J67" s="23" t="s">
        <v>140</v>
      </c>
      <c r="K67" s="23" t="s">
        <v>244</v>
      </c>
      <c r="L67" s="24" t="s">
        <v>245</v>
      </c>
      <c r="M67" s="24" t="s">
        <v>246</v>
      </c>
      <c r="N67" s="2">
        <v>42931</v>
      </c>
      <c r="O67" s="2">
        <v>42931</v>
      </c>
      <c r="P67" s="2">
        <v>55612</v>
      </c>
      <c r="Q67" s="2">
        <v>56516</v>
      </c>
      <c r="R67" s="2">
        <v>57549</v>
      </c>
      <c r="S67" s="2">
        <v>57549</v>
      </c>
    </row>
    <row r="68" spans="1:19" ht="13.5" hidden="1" customHeight="1" x14ac:dyDescent="0.25">
      <c r="A68" s="17" t="s">
        <v>23</v>
      </c>
      <c r="B68" s="18">
        <v>1702</v>
      </c>
      <c r="C68" s="26"/>
      <c r="D68" s="26"/>
      <c r="E68" s="26"/>
      <c r="F68" s="26"/>
      <c r="G68" s="26"/>
      <c r="H68" s="26"/>
      <c r="I68" s="26"/>
      <c r="J68" s="4"/>
      <c r="K68" s="4"/>
      <c r="L68" s="24"/>
      <c r="M68" s="24"/>
      <c r="N68" s="2">
        <v>0</v>
      </c>
      <c r="O68" s="2">
        <v>0</v>
      </c>
      <c r="P68" s="2">
        <v>0</v>
      </c>
      <c r="Q68" s="2">
        <v>0</v>
      </c>
      <c r="R68" s="2">
        <v>0</v>
      </c>
      <c r="S68" s="2">
        <v>0</v>
      </c>
    </row>
    <row r="69" spans="1:19" ht="17.25" hidden="1" customHeight="1" x14ac:dyDescent="0.25">
      <c r="A69" s="17" t="s">
        <v>32</v>
      </c>
      <c r="B69" s="18">
        <v>1703</v>
      </c>
      <c r="C69" s="19" t="s">
        <v>16</v>
      </c>
      <c r="D69" s="19" t="s">
        <v>16</v>
      </c>
      <c r="E69" s="19" t="s">
        <v>16</v>
      </c>
      <c r="F69" s="19" t="s">
        <v>16</v>
      </c>
      <c r="G69" s="19" t="s">
        <v>16</v>
      </c>
      <c r="H69" s="19" t="s">
        <v>16</v>
      </c>
      <c r="I69" s="19" t="s">
        <v>16</v>
      </c>
      <c r="J69" s="14" t="s">
        <v>16</v>
      </c>
      <c r="K69" s="14" t="s">
        <v>16</v>
      </c>
      <c r="L69" s="14" t="s">
        <v>16</v>
      </c>
      <c r="M69" s="14" t="s">
        <v>16</v>
      </c>
      <c r="N69" s="2">
        <v>0</v>
      </c>
      <c r="O69" s="2">
        <v>0</v>
      </c>
      <c r="P69" s="2">
        <v>0</v>
      </c>
      <c r="Q69" s="2">
        <v>0</v>
      </c>
      <c r="R69" s="2">
        <v>0</v>
      </c>
      <c r="S69" s="2">
        <v>0</v>
      </c>
    </row>
    <row r="70" spans="1:19" ht="31.5" x14ac:dyDescent="0.25">
      <c r="A70" s="17" t="s">
        <v>24</v>
      </c>
      <c r="B70" s="18">
        <v>1800</v>
      </c>
      <c r="C70" s="19" t="s">
        <v>16</v>
      </c>
      <c r="D70" s="19" t="s">
        <v>16</v>
      </c>
      <c r="E70" s="19" t="s">
        <v>16</v>
      </c>
      <c r="F70" s="19" t="s">
        <v>16</v>
      </c>
      <c r="G70" s="19" t="s">
        <v>16</v>
      </c>
      <c r="H70" s="19" t="s">
        <v>16</v>
      </c>
      <c r="I70" s="19" t="s">
        <v>16</v>
      </c>
      <c r="J70" s="14" t="s">
        <v>16</v>
      </c>
      <c r="K70" s="14" t="s">
        <v>16</v>
      </c>
      <c r="L70" s="14" t="s">
        <v>16</v>
      </c>
      <c r="M70" s="14" t="s">
        <v>16</v>
      </c>
      <c r="N70" s="2">
        <f>N71+N79</f>
        <v>114179.98135</v>
      </c>
      <c r="O70" s="2">
        <f>O71+O79</f>
        <v>113759.95998</v>
      </c>
      <c r="P70" s="2">
        <f t="shared" ref="P70:S70" si="13">P71+P79</f>
        <v>121353.4</v>
      </c>
      <c r="Q70" s="1">
        <f t="shared" si="13"/>
        <v>46607.3</v>
      </c>
      <c r="R70" s="1">
        <f t="shared" ref="R70" si="14">R71+R79</f>
        <v>47118.6</v>
      </c>
      <c r="S70" s="1">
        <f t="shared" si="13"/>
        <v>47118.6</v>
      </c>
    </row>
    <row r="71" spans="1:19" ht="141.75" x14ac:dyDescent="0.25">
      <c r="A71" s="17" t="s">
        <v>33</v>
      </c>
      <c r="B71" s="18">
        <v>1801</v>
      </c>
      <c r="C71" s="19" t="s">
        <v>16</v>
      </c>
      <c r="D71" s="19" t="s">
        <v>16</v>
      </c>
      <c r="E71" s="19" t="s">
        <v>16</v>
      </c>
      <c r="F71" s="19" t="s">
        <v>16</v>
      </c>
      <c r="G71" s="19" t="s">
        <v>16</v>
      </c>
      <c r="H71" s="19" t="s">
        <v>16</v>
      </c>
      <c r="I71" s="19" t="s">
        <v>16</v>
      </c>
      <c r="J71" s="14" t="s">
        <v>16</v>
      </c>
      <c r="K71" s="14" t="s">
        <v>16</v>
      </c>
      <c r="L71" s="14" t="s">
        <v>16</v>
      </c>
      <c r="M71" s="14" t="s">
        <v>16</v>
      </c>
      <c r="N71" s="2">
        <f t="shared" ref="N71:S71" si="15">N72+N77</f>
        <v>41121.265350000001</v>
      </c>
      <c r="O71" s="2">
        <f t="shared" si="15"/>
        <v>41073.575490000003</v>
      </c>
      <c r="P71" s="2">
        <f t="shared" si="15"/>
        <v>6124</v>
      </c>
      <c r="Q71" s="2">
        <f t="shared" si="15"/>
        <v>4990</v>
      </c>
      <c r="R71" s="2">
        <f t="shared" si="15"/>
        <v>4990</v>
      </c>
      <c r="S71" s="2">
        <f t="shared" si="15"/>
        <v>4990</v>
      </c>
    </row>
    <row r="72" spans="1:19" ht="282.75" customHeight="1" x14ac:dyDescent="0.25">
      <c r="A72" s="17" t="s">
        <v>179</v>
      </c>
      <c r="B72" s="18">
        <v>1803</v>
      </c>
      <c r="C72" s="21" t="s">
        <v>291</v>
      </c>
      <c r="D72" s="21" t="s">
        <v>292</v>
      </c>
      <c r="E72" s="21" t="s">
        <v>293</v>
      </c>
      <c r="F72" s="19"/>
      <c r="G72" s="19"/>
      <c r="H72" s="19"/>
      <c r="I72" s="22" t="s">
        <v>248</v>
      </c>
      <c r="J72" s="21" t="s">
        <v>140</v>
      </c>
      <c r="K72" s="21" t="s">
        <v>162</v>
      </c>
      <c r="L72" s="30" t="s">
        <v>55</v>
      </c>
      <c r="M72" s="30" t="s">
        <v>339</v>
      </c>
      <c r="N72" s="2">
        <v>5594.3474999999999</v>
      </c>
      <c r="O72" s="2">
        <v>5594.3474999999999</v>
      </c>
      <c r="P72" s="2">
        <v>0</v>
      </c>
      <c r="Q72" s="2">
        <v>0</v>
      </c>
      <c r="R72" s="2">
        <v>0</v>
      </c>
      <c r="S72" s="2">
        <v>0</v>
      </c>
    </row>
    <row r="73" spans="1:19" ht="0.75" hidden="1" customHeight="1" x14ac:dyDescent="0.25">
      <c r="A73" s="17" t="s">
        <v>264</v>
      </c>
      <c r="B73" s="18">
        <v>1804</v>
      </c>
      <c r="C73" s="19"/>
      <c r="D73" s="19"/>
      <c r="E73" s="19"/>
      <c r="F73" s="21" t="s">
        <v>294</v>
      </c>
      <c r="G73" s="21" t="s">
        <v>295</v>
      </c>
      <c r="H73" s="21" t="s">
        <v>296</v>
      </c>
      <c r="I73" s="22" t="s">
        <v>297</v>
      </c>
      <c r="J73" s="21" t="s">
        <v>140</v>
      </c>
      <c r="K73" s="21" t="s">
        <v>162</v>
      </c>
      <c r="L73" s="28" t="s">
        <v>61</v>
      </c>
      <c r="M73" s="28" t="s">
        <v>62</v>
      </c>
      <c r="N73" s="2"/>
      <c r="O73" s="2"/>
      <c r="P73" s="2">
        <v>0</v>
      </c>
      <c r="Q73" s="2">
        <v>0</v>
      </c>
      <c r="R73" s="2">
        <v>0</v>
      </c>
      <c r="S73" s="2">
        <v>0</v>
      </c>
    </row>
    <row r="74" spans="1:19" ht="409.5" hidden="1" x14ac:dyDescent="0.25">
      <c r="A74" s="17" t="s">
        <v>95</v>
      </c>
      <c r="B74" s="18">
        <v>1806</v>
      </c>
      <c r="C74" s="21" t="s">
        <v>300</v>
      </c>
      <c r="D74" s="21" t="s">
        <v>301</v>
      </c>
      <c r="E74" s="21" t="s">
        <v>47</v>
      </c>
      <c r="F74" s="21" t="s">
        <v>299</v>
      </c>
      <c r="G74" s="21" t="s">
        <v>108</v>
      </c>
      <c r="H74" s="21" t="s">
        <v>298</v>
      </c>
      <c r="I74" s="22" t="s">
        <v>302</v>
      </c>
      <c r="J74" s="23" t="s">
        <v>140</v>
      </c>
      <c r="K74" s="23" t="s">
        <v>162</v>
      </c>
      <c r="L74" s="31" t="s">
        <v>303</v>
      </c>
      <c r="M74" s="30" t="s">
        <v>304</v>
      </c>
      <c r="N74" s="2">
        <v>0</v>
      </c>
      <c r="O74" s="2">
        <v>0</v>
      </c>
      <c r="P74" s="2">
        <v>0</v>
      </c>
      <c r="Q74" s="2">
        <v>0</v>
      </c>
      <c r="R74" s="2">
        <v>0</v>
      </c>
      <c r="S74" s="2">
        <v>0</v>
      </c>
    </row>
    <row r="75" spans="1:19" ht="1.5" hidden="1" customHeight="1" x14ac:dyDescent="0.25">
      <c r="A75" s="17" t="s">
        <v>265</v>
      </c>
      <c r="B75" s="18">
        <v>1808</v>
      </c>
      <c r="C75" s="19"/>
      <c r="D75" s="19"/>
      <c r="E75" s="19"/>
      <c r="F75" s="21" t="s">
        <v>309</v>
      </c>
      <c r="G75" s="21" t="s">
        <v>108</v>
      </c>
      <c r="H75" s="21" t="s">
        <v>308</v>
      </c>
      <c r="I75" s="22" t="s">
        <v>310</v>
      </c>
      <c r="J75" s="23" t="s">
        <v>140</v>
      </c>
      <c r="K75" s="23" t="s">
        <v>162</v>
      </c>
      <c r="L75" s="28" t="s">
        <v>72</v>
      </c>
      <c r="M75" s="28" t="s">
        <v>305</v>
      </c>
      <c r="N75" s="2"/>
      <c r="O75" s="2"/>
      <c r="P75" s="2">
        <v>0</v>
      </c>
      <c r="Q75" s="2">
        <v>0</v>
      </c>
      <c r="R75" s="2">
        <v>0</v>
      </c>
      <c r="S75" s="2">
        <v>0</v>
      </c>
    </row>
    <row r="76" spans="1:19" s="29" customFormat="1" ht="367.5" hidden="1" customHeight="1" x14ac:dyDescent="0.25">
      <c r="A76" s="20" t="s">
        <v>164</v>
      </c>
      <c r="B76" s="18">
        <v>1809</v>
      </c>
      <c r="C76" s="21" t="s">
        <v>300</v>
      </c>
      <c r="D76" s="21" t="s">
        <v>247</v>
      </c>
      <c r="E76" s="21" t="s">
        <v>47</v>
      </c>
      <c r="F76" s="21"/>
      <c r="G76" s="21"/>
      <c r="H76" s="21"/>
      <c r="I76" s="22" t="s">
        <v>248</v>
      </c>
      <c r="J76" s="23" t="s">
        <v>140</v>
      </c>
      <c r="K76" s="23" t="s">
        <v>162</v>
      </c>
      <c r="L76" s="1" t="s">
        <v>331</v>
      </c>
      <c r="M76" s="1" t="s">
        <v>332</v>
      </c>
      <c r="N76" s="2">
        <v>0</v>
      </c>
      <c r="O76" s="2">
        <v>0</v>
      </c>
      <c r="P76" s="2">
        <v>0</v>
      </c>
      <c r="Q76" s="2">
        <v>0</v>
      </c>
      <c r="R76" s="2">
        <v>0</v>
      </c>
      <c r="S76" s="2">
        <v>0</v>
      </c>
    </row>
    <row r="77" spans="1:19" s="29" customFormat="1" ht="236.25" x14ac:dyDescent="0.25">
      <c r="A77" s="20" t="s">
        <v>249</v>
      </c>
      <c r="B77" s="18">
        <v>1810</v>
      </c>
      <c r="C77" s="21" t="s">
        <v>45</v>
      </c>
      <c r="D77" s="21" t="s">
        <v>58</v>
      </c>
      <c r="E77" s="21" t="s">
        <v>47</v>
      </c>
      <c r="F77" s="21"/>
      <c r="G77" s="21"/>
      <c r="H77" s="21"/>
      <c r="I77" s="22" t="s">
        <v>250</v>
      </c>
      <c r="J77" s="23" t="s">
        <v>140</v>
      </c>
      <c r="K77" s="23" t="s">
        <v>162</v>
      </c>
      <c r="L77" s="24" t="s">
        <v>61</v>
      </c>
      <c r="M77" s="24" t="s">
        <v>62</v>
      </c>
      <c r="N77" s="2">
        <v>35526.917849999998</v>
      </c>
      <c r="O77" s="2">
        <v>35479.227989999999</v>
      </c>
      <c r="P77" s="2">
        <v>6124</v>
      </c>
      <c r="Q77" s="2">
        <v>4990</v>
      </c>
      <c r="R77" s="2">
        <v>4990</v>
      </c>
      <c r="S77" s="2">
        <v>4990</v>
      </c>
    </row>
    <row r="78" spans="1:19" s="29" customFormat="1" ht="0.75" customHeight="1" x14ac:dyDescent="0.25">
      <c r="A78" s="20" t="s">
        <v>266</v>
      </c>
      <c r="B78" s="18">
        <v>1814</v>
      </c>
      <c r="C78" s="21"/>
      <c r="D78" s="21"/>
      <c r="E78" s="21"/>
      <c r="F78" s="21" t="s">
        <v>278</v>
      </c>
      <c r="G78" s="21" t="s">
        <v>280</v>
      </c>
      <c r="H78" s="21" t="s">
        <v>279</v>
      </c>
      <c r="I78" s="22" t="s">
        <v>311</v>
      </c>
      <c r="J78" s="23" t="s">
        <v>140</v>
      </c>
      <c r="K78" s="23" t="s">
        <v>162</v>
      </c>
      <c r="L78" s="24" t="s">
        <v>133</v>
      </c>
      <c r="M78" s="24" t="s">
        <v>139</v>
      </c>
      <c r="N78" s="2"/>
      <c r="O78" s="2"/>
      <c r="P78" s="2">
        <v>0</v>
      </c>
      <c r="Q78" s="2">
        <v>0</v>
      </c>
      <c r="R78" s="2">
        <v>0</v>
      </c>
      <c r="S78" s="2">
        <v>0</v>
      </c>
    </row>
    <row r="79" spans="1:19" ht="53.25" customHeight="1" x14ac:dyDescent="0.25">
      <c r="A79" s="17" t="s">
        <v>31</v>
      </c>
      <c r="B79" s="18">
        <v>1900</v>
      </c>
      <c r="C79" s="19" t="s">
        <v>16</v>
      </c>
      <c r="D79" s="19" t="s">
        <v>16</v>
      </c>
      <c r="E79" s="19" t="s">
        <v>16</v>
      </c>
      <c r="F79" s="19" t="s">
        <v>16</v>
      </c>
      <c r="G79" s="19" t="s">
        <v>16</v>
      </c>
      <c r="H79" s="19" t="s">
        <v>16</v>
      </c>
      <c r="I79" s="19" t="s">
        <v>16</v>
      </c>
      <c r="J79" s="14" t="s">
        <v>16</v>
      </c>
      <c r="K79" s="14" t="s">
        <v>16</v>
      </c>
      <c r="L79" s="14" t="s">
        <v>16</v>
      </c>
      <c r="M79" s="14" t="s">
        <v>16</v>
      </c>
      <c r="N79" s="2">
        <f t="shared" ref="N79:S79" si="16">N80+N81+N82+N83+N84+N85</f>
        <v>73058.716</v>
      </c>
      <c r="O79" s="2">
        <f t="shared" si="16"/>
        <v>72686.384489999997</v>
      </c>
      <c r="P79" s="2">
        <f>P80+P81+P82+P83+P84+P85+P87</f>
        <v>115229.4</v>
      </c>
      <c r="Q79" s="2">
        <f t="shared" si="16"/>
        <v>41617.300000000003</v>
      </c>
      <c r="R79" s="2">
        <f t="shared" si="16"/>
        <v>42128.6</v>
      </c>
      <c r="S79" s="2">
        <f t="shared" si="16"/>
        <v>42128.6</v>
      </c>
    </row>
    <row r="80" spans="1:19" s="25" customFormat="1" ht="202.5" customHeight="1" x14ac:dyDescent="0.25">
      <c r="A80" s="20" t="s">
        <v>251</v>
      </c>
      <c r="B80" s="17">
        <v>1902</v>
      </c>
      <c r="C80" s="21" t="s">
        <v>252</v>
      </c>
      <c r="D80" s="21" t="s">
        <v>253</v>
      </c>
      <c r="E80" s="21" t="s">
        <v>254</v>
      </c>
      <c r="F80" s="21"/>
      <c r="G80" s="21"/>
      <c r="H80" s="21"/>
      <c r="I80" s="22" t="s">
        <v>255</v>
      </c>
      <c r="J80" s="23" t="s">
        <v>140</v>
      </c>
      <c r="K80" s="23" t="s">
        <v>162</v>
      </c>
      <c r="L80" s="24" t="s">
        <v>256</v>
      </c>
      <c r="M80" s="24" t="s">
        <v>257</v>
      </c>
      <c r="N80" s="1">
        <v>1735.3</v>
      </c>
      <c r="O80" s="1">
        <v>1735.3</v>
      </c>
      <c r="P80" s="1">
        <v>1853.5</v>
      </c>
      <c r="Q80" s="1">
        <v>1879.6</v>
      </c>
      <c r="R80" s="1">
        <v>1946.8</v>
      </c>
      <c r="S80" s="1">
        <f>R80</f>
        <v>1946.8</v>
      </c>
    </row>
    <row r="81" spans="1:19" ht="190.5" customHeight="1" x14ac:dyDescent="0.25">
      <c r="A81" s="17" t="s">
        <v>126</v>
      </c>
      <c r="B81" s="18">
        <v>1904</v>
      </c>
      <c r="C81" s="21" t="s">
        <v>45</v>
      </c>
      <c r="D81" s="21" t="s">
        <v>282</v>
      </c>
      <c r="E81" s="21" t="s">
        <v>47</v>
      </c>
      <c r="F81" s="19"/>
      <c r="G81" s="19"/>
      <c r="H81" s="19"/>
      <c r="I81" s="22" t="s">
        <v>290</v>
      </c>
      <c r="J81" s="23" t="s">
        <v>140</v>
      </c>
      <c r="K81" s="23" t="s">
        <v>162</v>
      </c>
      <c r="L81" s="14">
        <v>1400</v>
      </c>
      <c r="M81" s="14">
        <v>1403</v>
      </c>
      <c r="N81" s="1">
        <v>1200</v>
      </c>
      <c r="O81" s="2">
        <v>1198.9055000000001</v>
      </c>
      <c r="P81" s="2">
        <v>0</v>
      </c>
      <c r="Q81" s="2">
        <v>0</v>
      </c>
      <c r="R81" s="2">
        <v>0</v>
      </c>
      <c r="S81" s="2">
        <v>0</v>
      </c>
    </row>
    <row r="82" spans="1:19" s="25" customFormat="1" ht="267" customHeight="1" x14ac:dyDescent="0.25">
      <c r="A82" s="20" t="s">
        <v>267</v>
      </c>
      <c r="B82" s="17">
        <v>1907</v>
      </c>
      <c r="C82" s="21" t="s">
        <v>45</v>
      </c>
      <c r="D82" s="21" t="s">
        <v>282</v>
      </c>
      <c r="E82" s="21" t="s">
        <v>47</v>
      </c>
      <c r="F82" s="21"/>
      <c r="G82" s="21"/>
      <c r="H82" s="21"/>
      <c r="I82" s="22" t="s">
        <v>289</v>
      </c>
      <c r="J82" s="23" t="s">
        <v>140</v>
      </c>
      <c r="K82" s="23" t="s">
        <v>162</v>
      </c>
      <c r="L82" s="24" t="s">
        <v>245</v>
      </c>
      <c r="M82" s="24" t="s">
        <v>328</v>
      </c>
      <c r="N82" s="1">
        <v>11212.1</v>
      </c>
      <c r="O82" s="1">
        <v>11212.1</v>
      </c>
      <c r="P82" s="2">
        <v>0</v>
      </c>
      <c r="Q82" s="2">
        <v>0</v>
      </c>
      <c r="R82" s="2">
        <v>0</v>
      </c>
      <c r="S82" s="2">
        <v>0</v>
      </c>
    </row>
    <row r="83" spans="1:19" s="25" customFormat="1" ht="186" customHeight="1" x14ac:dyDescent="0.25">
      <c r="A83" s="20" t="s">
        <v>95</v>
      </c>
      <c r="B83" s="17">
        <v>2307</v>
      </c>
      <c r="C83" s="21" t="s">
        <v>45</v>
      </c>
      <c r="D83" s="21" t="s">
        <v>281</v>
      </c>
      <c r="E83" s="21" t="s">
        <v>47</v>
      </c>
      <c r="F83" s="19"/>
      <c r="G83" s="19"/>
      <c r="H83" s="19"/>
      <c r="I83" s="22" t="s">
        <v>288</v>
      </c>
      <c r="J83" s="23" t="s">
        <v>140</v>
      </c>
      <c r="K83" s="23" t="s">
        <v>162</v>
      </c>
      <c r="L83" s="24" t="s">
        <v>340</v>
      </c>
      <c r="M83" s="24" t="s">
        <v>341</v>
      </c>
      <c r="N83" s="1">
        <v>16649</v>
      </c>
      <c r="O83" s="1">
        <v>16649</v>
      </c>
      <c r="P83" s="2">
        <v>16053</v>
      </c>
      <c r="Q83" s="2">
        <v>8707.2999999999993</v>
      </c>
      <c r="R83" s="2">
        <v>8804.2000000000007</v>
      </c>
      <c r="S83" s="2">
        <v>8804.2000000000007</v>
      </c>
    </row>
    <row r="84" spans="1:19" s="25" customFormat="1" ht="402.75" customHeight="1" x14ac:dyDescent="0.25">
      <c r="A84" s="20" t="s">
        <v>321</v>
      </c>
      <c r="B84" s="17">
        <v>1908</v>
      </c>
      <c r="C84" s="21"/>
      <c r="D84" s="21"/>
      <c r="E84" s="21"/>
      <c r="F84" s="21" t="s">
        <v>124</v>
      </c>
      <c r="G84" s="21" t="s">
        <v>108</v>
      </c>
      <c r="H84" s="21" t="s">
        <v>125</v>
      </c>
      <c r="I84" s="22" t="s">
        <v>53</v>
      </c>
      <c r="J84" s="23" t="s">
        <v>54</v>
      </c>
      <c r="K84" s="23" t="s">
        <v>50</v>
      </c>
      <c r="L84" s="24" t="s">
        <v>55</v>
      </c>
      <c r="M84" s="24" t="s">
        <v>56</v>
      </c>
      <c r="N84" s="2">
        <v>1438.4159999999999</v>
      </c>
      <c r="O84" s="2">
        <v>1157.4789900000001</v>
      </c>
      <c r="P84" s="2">
        <v>0</v>
      </c>
      <c r="Q84" s="2">
        <v>0</v>
      </c>
      <c r="R84" s="2">
        <v>0</v>
      </c>
      <c r="S84" s="2">
        <v>0</v>
      </c>
    </row>
    <row r="85" spans="1:19" s="25" customFormat="1" ht="294" customHeight="1" x14ac:dyDescent="0.25">
      <c r="A85" s="20" t="s">
        <v>342</v>
      </c>
      <c r="B85" s="17">
        <v>2302</v>
      </c>
      <c r="C85" s="21"/>
      <c r="D85" s="21"/>
      <c r="E85" s="21"/>
      <c r="F85" s="21" t="s">
        <v>278</v>
      </c>
      <c r="G85" s="21" t="s">
        <v>108</v>
      </c>
      <c r="H85" s="21" t="s">
        <v>279</v>
      </c>
      <c r="I85" s="22" t="s">
        <v>289</v>
      </c>
      <c r="J85" s="23" t="s">
        <v>155</v>
      </c>
      <c r="K85" s="23" t="s">
        <v>50</v>
      </c>
      <c r="L85" s="24" t="s">
        <v>55</v>
      </c>
      <c r="M85" s="24" t="s">
        <v>168</v>
      </c>
      <c r="N85" s="2">
        <v>40823.9</v>
      </c>
      <c r="O85" s="2">
        <v>40733.599999999999</v>
      </c>
      <c r="P85" s="2">
        <v>92945.9</v>
      </c>
      <c r="Q85" s="2">
        <v>31030.400000000001</v>
      </c>
      <c r="R85" s="2">
        <v>31377.599999999999</v>
      </c>
      <c r="S85" s="2">
        <v>31377.599999999999</v>
      </c>
    </row>
    <row r="86" spans="1:19" ht="13.5" hidden="1" customHeight="1" x14ac:dyDescent="0.25">
      <c r="A86" s="17" t="s">
        <v>277</v>
      </c>
      <c r="B86" s="18">
        <v>1913</v>
      </c>
      <c r="C86" s="21" t="s">
        <v>45</v>
      </c>
      <c r="D86" s="21" t="s">
        <v>281</v>
      </c>
      <c r="E86" s="21" t="s">
        <v>47</v>
      </c>
      <c r="F86" s="19"/>
      <c r="G86" s="19"/>
      <c r="H86" s="19"/>
      <c r="I86" s="22" t="s">
        <v>288</v>
      </c>
      <c r="J86" s="23" t="s">
        <v>140</v>
      </c>
      <c r="K86" s="23" t="s">
        <v>162</v>
      </c>
      <c r="L86" s="28" t="s">
        <v>93</v>
      </c>
      <c r="M86" s="28" t="s">
        <v>94</v>
      </c>
      <c r="N86" s="2"/>
      <c r="O86" s="2"/>
      <c r="P86" s="2">
        <v>0</v>
      </c>
      <c r="Q86" s="2">
        <v>0</v>
      </c>
      <c r="R86" s="2">
        <v>0</v>
      </c>
      <c r="S86" s="2">
        <v>0</v>
      </c>
    </row>
    <row r="87" spans="1:19" s="25" customFormat="1" ht="263.25" customHeight="1" x14ac:dyDescent="0.25">
      <c r="A87" s="20" t="s">
        <v>267</v>
      </c>
      <c r="B87" s="17">
        <v>2306</v>
      </c>
      <c r="C87" s="21" t="s">
        <v>45</v>
      </c>
      <c r="D87" s="21" t="s">
        <v>282</v>
      </c>
      <c r="E87" s="21" t="s">
        <v>47</v>
      </c>
      <c r="F87" s="21"/>
      <c r="G87" s="21"/>
      <c r="H87" s="21"/>
      <c r="I87" s="22" t="s">
        <v>289</v>
      </c>
      <c r="J87" s="23" t="s">
        <v>140</v>
      </c>
      <c r="K87" s="23" t="s">
        <v>162</v>
      </c>
      <c r="L87" s="24" t="s">
        <v>245</v>
      </c>
      <c r="M87" s="24" t="s">
        <v>328</v>
      </c>
      <c r="N87" s="2">
        <v>0</v>
      </c>
      <c r="O87" s="2">
        <v>0</v>
      </c>
      <c r="P87" s="2">
        <v>4377</v>
      </c>
      <c r="Q87" s="2">
        <v>0</v>
      </c>
      <c r="R87" s="2">
        <v>0</v>
      </c>
      <c r="S87" s="2">
        <v>0</v>
      </c>
    </row>
    <row r="88" spans="1:19" ht="63" x14ac:dyDescent="0.25">
      <c r="A88" s="43" t="s">
        <v>333</v>
      </c>
      <c r="B88" s="4">
        <v>2400</v>
      </c>
      <c r="C88" s="26"/>
      <c r="D88" s="26"/>
      <c r="E88" s="4"/>
      <c r="F88" s="4"/>
      <c r="G88" s="4"/>
      <c r="H88" s="4"/>
      <c r="I88" s="4"/>
      <c r="J88" s="4"/>
      <c r="K88" s="4"/>
      <c r="L88" s="4">
        <v>9900</v>
      </c>
      <c r="M88" s="4">
        <v>9999</v>
      </c>
      <c r="N88" s="4">
        <v>0</v>
      </c>
      <c r="O88" s="44">
        <v>0</v>
      </c>
      <c r="P88" s="44">
        <v>0</v>
      </c>
      <c r="Q88" s="44">
        <v>16677</v>
      </c>
      <c r="R88" s="44">
        <v>34701</v>
      </c>
      <c r="S88" s="44">
        <v>34701</v>
      </c>
    </row>
    <row r="89" spans="1:19" ht="15.75" x14ac:dyDescent="0.25">
      <c r="A89" s="12"/>
      <c r="B89" s="12"/>
      <c r="C89" s="13"/>
      <c r="D89" s="13"/>
      <c r="E89" s="13"/>
      <c r="F89" s="13"/>
      <c r="G89" s="13"/>
      <c r="H89" s="13"/>
      <c r="I89" s="13"/>
      <c r="J89" s="12"/>
      <c r="K89" s="12"/>
      <c r="L89" s="12"/>
      <c r="M89" s="12"/>
      <c r="N89" s="12"/>
      <c r="O89" s="12"/>
      <c r="P89" s="12"/>
      <c r="Q89" s="12"/>
      <c r="R89" s="12"/>
      <c r="S89" s="12"/>
    </row>
    <row r="90" spans="1:19" ht="15.75" x14ac:dyDescent="0.25">
      <c r="A90" s="73" t="s">
        <v>25</v>
      </c>
      <c r="B90" s="73"/>
      <c r="C90" s="13" t="s">
        <v>260</v>
      </c>
      <c r="D90" s="32"/>
      <c r="E90" s="32"/>
      <c r="F90" s="32"/>
      <c r="G90" s="13"/>
      <c r="H90" s="13"/>
      <c r="I90" s="32"/>
      <c r="J90" s="33"/>
      <c r="K90" s="33"/>
      <c r="L90" s="12"/>
      <c r="M90" s="12"/>
      <c r="N90" s="33" t="s">
        <v>261</v>
      </c>
      <c r="O90" s="12"/>
      <c r="P90" s="12"/>
      <c r="Q90" s="12"/>
      <c r="R90" s="12"/>
      <c r="S90" s="12"/>
    </row>
    <row r="91" spans="1:19" ht="15.75" x14ac:dyDescent="0.25">
      <c r="A91" s="12"/>
      <c r="C91" s="13"/>
      <c r="E91" s="13" t="s">
        <v>40</v>
      </c>
      <c r="H91" s="13"/>
      <c r="I91" s="13"/>
      <c r="J91" s="34" t="s">
        <v>17</v>
      </c>
      <c r="K91" s="12"/>
      <c r="L91" s="12"/>
      <c r="M91" s="12"/>
      <c r="N91" s="12"/>
      <c r="O91" s="12"/>
      <c r="P91" s="12"/>
      <c r="Q91" s="12"/>
      <c r="R91" s="12"/>
      <c r="S91" s="12"/>
    </row>
    <row r="92" spans="1:19" ht="15.75" x14ac:dyDescent="0.25">
      <c r="A92" s="12"/>
      <c r="B92" s="12"/>
      <c r="C92" s="34"/>
      <c r="D92" s="34"/>
      <c r="E92" s="34"/>
      <c r="F92" s="34"/>
      <c r="G92" s="13"/>
      <c r="H92" s="13"/>
      <c r="I92" s="13"/>
      <c r="J92" s="12"/>
      <c r="K92" s="12"/>
      <c r="L92" s="12"/>
      <c r="M92" s="12"/>
      <c r="N92" s="12"/>
      <c r="O92" s="12"/>
      <c r="P92" s="12"/>
      <c r="Q92" s="12"/>
      <c r="R92" s="12"/>
      <c r="S92" s="12"/>
    </row>
    <row r="93" spans="1:19" ht="15.75" x14ac:dyDescent="0.25">
      <c r="A93" s="56" t="s">
        <v>20</v>
      </c>
      <c r="B93" s="56"/>
      <c r="C93" s="13"/>
      <c r="D93" s="13"/>
      <c r="E93" s="13"/>
      <c r="F93" s="13"/>
      <c r="G93" s="13"/>
      <c r="H93" s="13"/>
      <c r="I93" s="32"/>
      <c r="J93" s="33"/>
      <c r="K93" s="33"/>
      <c r="L93" s="12"/>
      <c r="M93" s="12"/>
      <c r="N93" s="33" t="s">
        <v>258</v>
      </c>
      <c r="O93" s="12"/>
      <c r="P93" s="12"/>
      <c r="Q93" s="12"/>
      <c r="R93" s="12"/>
      <c r="S93" s="12"/>
    </row>
    <row r="94" spans="1:19" ht="15.75" x14ac:dyDescent="0.25">
      <c r="A94" s="12"/>
      <c r="B94" s="12"/>
      <c r="C94" s="13"/>
      <c r="E94" s="13"/>
      <c r="H94" s="13"/>
      <c r="I94" s="13"/>
      <c r="J94" s="34" t="s">
        <v>17</v>
      </c>
      <c r="K94" s="12"/>
      <c r="L94" s="12"/>
      <c r="M94" s="12"/>
      <c r="N94" s="12"/>
      <c r="O94" s="12"/>
      <c r="P94" s="12"/>
      <c r="Q94" s="12"/>
      <c r="R94" s="12"/>
      <c r="S94" s="12"/>
    </row>
    <row r="95" spans="1:19" ht="15.75" x14ac:dyDescent="0.25">
      <c r="A95" s="12"/>
      <c r="B95" s="12"/>
      <c r="C95" s="34"/>
      <c r="D95" s="34"/>
      <c r="E95" s="34"/>
      <c r="F95" s="34"/>
      <c r="G95" s="13"/>
      <c r="H95" s="13"/>
      <c r="I95" s="13"/>
      <c r="J95" s="12"/>
      <c r="K95" s="12"/>
      <c r="L95" s="12"/>
      <c r="M95" s="12"/>
      <c r="N95" s="12"/>
      <c r="O95" s="12"/>
      <c r="P95" s="12"/>
      <c r="Q95" s="12"/>
      <c r="R95" s="12"/>
      <c r="S95" s="12"/>
    </row>
    <row r="96" spans="1:19" ht="15.75" x14ac:dyDescent="0.25">
      <c r="A96" s="12" t="s">
        <v>19</v>
      </c>
      <c r="B96" s="12"/>
      <c r="C96" s="13"/>
      <c r="D96" s="13"/>
      <c r="E96" s="13"/>
      <c r="F96" s="13"/>
      <c r="G96" s="13"/>
      <c r="H96" s="13"/>
      <c r="I96" s="32"/>
      <c r="J96" s="33"/>
      <c r="K96" s="33"/>
      <c r="L96" s="12"/>
      <c r="M96" s="12"/>
      <c r="N96" s="33" t="s">
        <v>259</v>
      </c>
      <c r="O96" s="12"/>
      <c r="P96" s="12"/>
      <c r="Q96" s="12"/>
      <c r="R96" s="12"/>
      <c r="S96" s="12"/>
    </row>
    <row r="97" spans="1:19" ht="15.75" x14ac:dyDescent="0.25">
      <c r="A97" s="12"/>
      <c r="B97" s="12"/>
      <c r="C97" s="13"/>
      <c r="E97" s="13"/>
      <c r="H97" s="13"/>
      <c r="I97" s="13"/>
      <c r="J97" s="34" t="s">
        <v>17</v>
      </c>
      <c r="K97" s="12"/>
      <c r="L97" s="12"/>
      <c r="M97" s="12"/>
      <c r="N97" s="12"/>
      <c r="O97" s="12"/>
      <c r="P97" s="12"/>
      <c r="Q97" s="12"/>
      <c r="R97" s="12"/>
      <c r="S97" s="12"/>
    </row>
    <row r="98" spans="1:19" ht="15.75" x14ac:dyDescent="0.25">
      <c r="A98" s="12"/>
      <c r="B98" s="12"/>
      <c r="C98" s="34"/>
      <c r="D98" s="34"/>
      <c r="E98" s="34"/>
      <c r="F98" s="34"/>
      <c r="G98" s="13"/>
      <c r="H98" s="13"/>
      <c r="I98" s="13"/>
      <c r="J98" s="12"/>
      <c r="K98" s="12"/>
      <c r="L98" s="12"/>
      <c r="M98" s="12"/>
      <c r="N98" s="12"/>
      <c r="O98" s="12"/>
      <c r="P98" s="12"/>
      <c r="Q98" s="12"/>
      <c r="R98" s="12"/>
      <c r="S98" s="12"/>
    </row>
    <row r="99" spans="1:19" ht="15.75" x14ac:dyDescent="0.25">
      <c r="A99" s="57" t="s">
        <v>18</v>
      </c>
      <c r="B99" s="57"/>
      <c r="C99" s="13"/>
      <c r="D99" s="32"/>
      <c r="E99" s="32"/>
      <c r="F99" s="32"/>
      <c r="G99" s="13"/>
      <c r="H99" s="13"/>
      <c r="I99" s="35"/>
      <c r="J99" s="33"/>
      <c r="K99" s="33"/>
      <c r="L99" s="12"/>
      <c r="M99" s="12"/>
      <c r="N99" s="33"/>
      <c r="O99" s="12"/>
      <c r="P99" s="12"/>
      <c r="Q99" s="12"/>
      <c r="R99" s="12"/>
      <c r="S99" s="12"/>
    </row>
    <row r="100" spans="1:19" ht="15.75" x14ac:dyDescent="0.25">
      <c r="A100" s="12"/>
      <c r="B100" s="12"/>
      <c r="C100" s="13"/>
      <c r="E100" s="13" t="s">
        <v>40</v>
      </c>
      <c r="H100" s="13"/>
      <c r="I100" s="13"/>
      <c r="J100" s="34" t="s">
        <v>42</v>
      </c>
      <c r="K100" s="12"/>
      <c r="L100" s="12"/>
      <c r="M100" s="12"/>
      <c r="N100" s="12"/>
      <c r="O100" s="12"/>
      <c r="P100" s="12"/>
      <c r="Q100" s="12"/>
      <c r="R100" s="12"/>
      <c r="S100" s="12"/>
    </row>
    <row r="101" spans="1:19" ht="15.75" x14ac:dyDescent="0.25">
      <c r="A101" s="12"/>
      <c r="B101" s="12"/>
      <c r="C101" s="13"/>
      <c r="D101" s="13"/>
      <c r="E101" s="13"/>
      <c r="F101" s="13"/>
      <c r="G101" s="13"/>
      <c r="H101" s="13"/>
      <c r="I101" s="13"/>
      <c r="J101" s="12"/>
      <c r="K101" s="12"/>
      <c r="L101" s="12"/>
      <c r="M101" s="12"/>
      <c r="N101" s="12"/>
      <c r="O101" s="12"/>
      <c r="P101" s="12"/>
      <c r="Q101" s="12"/>
      <c r="R101" s="12"/>
      <c r="S101" s="12"/>
    </row>
    <row r="102" spans="1:19" ht="15.75" x14ac:dyDescent="0.25">
      <c r="A102" s="12" t="s">
        <v>41</v>
      </c>
      <c r="B102" s="12"/>
      <c r="C102" s="13"/>
      <c r="D102" s="13"/>
      <c r="E102" s="13"/>
      <c r="F102" s="13"/>
      <c r="G102" s="13"/>
      <c r="H102" s="13"/>
      <c r="I102" s="13"/>
      <c r="J102" s="12"/>
      <c r="K102" s="12"/>
      <c r="L102" s="12"/>
      <c r="M102" s="12"/>
      <c r="N102" s="12"/>
      <c r="O102" s="12"/>
      <c r="P102" s="12"/>
      <c r="Q102" s="12"/>
      <c r="R102" s="12"/>
      <c r="S102" s="12"/>
    </row>
    <row r="103" spans="1:19" ht="15.75" x14ac:dyDescent="0.25">
      <c r="A103" s="12"/>
      <c r="B103" s="12"/>
      <c r="C103" s="13"/>
      <c r="D103" s="13"/>
      <c r="E103" s="13"/>
      <c r="F103" s="13"/>
      <c r="G103" s="13"/>
      <c r="H103" s="13"/>
      <c r="I103" s="13"/>
      <c r="J103" s="12"/>
      <c r="K103" s="12"/>
      <c r="L103" s="12"/>
      <c r="M103" s="12"/>
      <c r="N103" s="12"/>
      <c r="O103" s="12"/>
      <c r="P103" s="12"/>
      <c r="Q103" s="12"/>
      <c r="R103" s="12"/>
      <c r="S103" s="12"/>
    </row>
  </sheetData>
  <mergeCells count="17">
    <mergeCell ref="A93:B93"/>
    <mergeCell ref="A99:B99"/>
    <mergeCell ref="C1:M1"/>
    <mergeCell ref="E2:L2"/>
    <mergeCell ref="A7:A9"/>
    <mergeCell ref="B7:B9"/>
    <mergeCell ref="C7:K7"/>
    <mergeCell ref="L7:M8"/>
    <mergeCell ref="C8:E8"/>
    <mergeCell ref="F8:H8"/>
    <mergeCell ref="I8:K8"/>
    <mergeCell ref="A90:B90"/>
    <mergeCell ref="P8:P9"/>
    <mergeCell ref="N8:O8"/>
    <mergeCell ref="N7:S7"/>
    <mergeCell ref="Q8:Q9"/>
    <mergeCell ref="R8:S8"/>
  </mergeCells>
  <pageMargins left="0.70866141732283472" right="0.51181102362204722" top="0.78740157480314965" bottom="0.39370078740157483" header="0.31496062992125984" footer="0.31496062992125984"/>
  <pageSetup paperSize="9" scale="51" fitToHeight="0" orientation="landscape" r:id="rId1"/>
  <rowBreaks count="1" manualBreakCount="1">
    <brk id="7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МР</vt:lpstr>
      <vt:lpstr>Лист1</vt:lpstr>
      <vt:lpstr>МР!Заголовки_для_печати</vt:lpstr>
      <vt:lpstr>МР!Область_печати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Юмагулова Фирая Анасовна</dc:creator>
  <cp:lastModifiedBy>user</cp:lastModifiedBy>
  <cp:lastPrinted>2019-09-10T06:43:41Z</cp:lastPrinted>
  <dcterms:created xsi:type="dcterms:W3CDTF">2016-02-09T04:48:16Z</dcterms:created>
  <dcterms:modified xsi:type="dcterms:W3CDTF">2019-09-10T06:49:00Z</dcterms:modified>
</cp:coreProperties>
</file>