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90" windowWidth="16800" windowHeight="10680" tabRatio="934" activeTab="0"/>
  </bookViews>
  <sheets>
    <sheet name="Администраторы 2016" sheetId="1" r:id="rId1"/>
    <sheet name="доходы 2016" sheetId="2" r:id="rId2"/>
    <sheet name="разд, подр 2016" sheetId="3" r:id="rId3"/>
    <sheet name="программы 2016" sheetId="4" r:id="rId4"/>
    <sheet name="Ведом новое 2016" sheetId="5" r:id="rId5"/>
    <sheet name="дотация 2016" sheetId="6" r:id="rId6"/>
    <sheet name="воинский учет 2016" sheetId="7" r:id="rId7"/>
    <sheet name="иные 2016" sheetId="8" r:id="rId8"/>
    <sheet name="Дороги 2016" sheetId="9" r:id="rId9"/>
    <sheet name="Иные городу" sheetId="10" r:id="rId10"/>
    <sheet name="источники по администраторам" sheetId="11" r:id="rId11"/>
    <sheet name="источники" sheetId="12" r:id="rId12"/>
    <sheet name="субсидии 2016" sheetId="13" r:id="rId13"/>
    <sheet name="ППМИ" sheetId="14" r:id="rId14"/>
  </sheets>
  <definedNames>
    <definedName name="_xlnm.Print_Titles" localSheetId="4">'Ведом новое 2016'!$10:$11</definedName>
    <definedName name="_xlnm.Print_Titles" localSheetId="9">'Иные городу'!$9:$10</definedName>
    <definedName name="_xlnm.Print_Titles" localSheetId="2">'разд, подр 2016'!$9:$10</definedName>
    <definedName name="_xlnm.Print_Titles" localSheetId="12">'субсидии 2016'!$9:$10</definedName>
  </definedNames>
  <calcPr fullCalcOnLoad="1"/>
</workbook>
</file>

<file path=xl/sharedStrings.xml><?xml version="1.0" encoding="utf-8"?>
<sst xmlns="http://schemas.openxmlformats.org/spreadsheetml/2006/main" count="5469" uniqueCount="1413">
  <si>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</si>
  <si>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</si>
  <si>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</si>
  <si>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</si>
  <si>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</si>
  <si>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</si>
  <si>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</si>
  <si>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</si>
  <si>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</si>
  <si>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</si>
  <si>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Коды БК</t>
  </si>
  <si>
    <t>Показатели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</si>
  <si>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</si>
  <si>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</si>
  <si>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</si>
  <si>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</si>
  <si>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</si>
  <si>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</si>
  <si>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</si>
  <si>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0705</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</si>
  <si>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</si>
  <si>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</si>
  <si>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</si>
  <si>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</si>
  <si>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</si>
  <si>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</si>
  <si>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</si>
  <si>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</si>
  <si>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</si>
  <si>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Учреждения по внешкольной работе с детьми</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</si>
  <si>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</si>
  <si>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</si>
  <si>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</si>
  <si>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</si>
  <si>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</si>
  <si>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Минимальный налог, зачисляемый в бюджеты субъектов Российской Федерации</t>
  </si>
  <si>
    <t>Плата за сбросы загрязняющих веществ в водные объекты</t>
  </si>
  <si>
    <t>1 16 25010 01 0000 140</t>
  </si>
  <si>
    <t>Субвенции для осуществления государственных полномочий по организации и осуществлению деятельности по опеке и попечительству</t>
  </si>
  <si>
    <t xml:space="preserve">                                                                                                  к решению Совета муниципального </t>
  </si>
  <si>
    <t xml:space="preserve">                                                                                                  района Мелеузовский район</t>
  </si>
  <si>
    <t xml:space="preserve">                                                                                                  Республики Башкортостан</t>
  </si>
  <si>
    <t xml:space="preserve">                                                                                                        к решению Совета муниципального </t>
  </si>
  <si>
    <t xml:space="preserve">                                                                                                        района Мелеузовский район</t>
  </si>
  <si>
    <t xml:space="preserve">                                                                                                        Республики Башкортостан</t>
  </si>
  <si>
    <t>2 02 02999 05 0000 151</t>
  </si>
  <si>
    <t>2 02 02999 05 7113 151</t>
  </si>
  <si>
    <t>2 02 02077 05 0007 151</t>
  </si>
  <si>
    <t>2 02 02077 05 0000 151</t>
  </si>
  <si>
    <t>Прочие субсидии бюджетам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</si>
  <si>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</si>
  <si>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Субсидии бюджетам бюджетной системы Российской Федерации (межбюджетные субсидии)</t>
  </si>
  <si>
    <t>2 02 02000 00 0000 000</t>
  </si>
  <si>
    <t>1 11 05035 05 0000 120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</si>
  <si>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</si>
  <si>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</si>
  <si>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</si>
  <si>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</si>
  <si>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</si>
  <si>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</si>
  <si>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</si>
  <si>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</si>
  <si>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</si>
  <si>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</si>
  <si>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</si>
  <si>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</si>
  <si>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</si>
  <si>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денежные взыскания (штрафы) за правонарушения в области дорожного движения</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</si>
  <si>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</si>
  <si>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</si>
  <si>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</si>
  <si>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</si>
  <si>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</si>
  <si>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</si>
  <si>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 xml:space="preserve"> 2 02 03024 05 0000 151</t>
  </si>
  <si>
    <t>1 14 00000 00 0000 000</t>
  </si>
  <si>
    <t>ДОХОДЫ ОТ ПРОДАЖИ МАТЕРИАЛЬНЫХ И НЕМАТЕРИАЛЬНЫХ АКТИВОВ</t>
  </si>
  <si>
    <t xml:space="preserve"> 2 02 03024 05 7201 151</t>
  </si>
  <si>
    <t>Субвенции бюджетам муниципальных районов на выполнение передаваемых полномочий субъектов Российской Федерации</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</si>
  <si>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</si>
  <si>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</si>
  <si>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</si>
  <si>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</si>
  <si>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</si>
  <si>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</si>
  <si>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</si>
  <si>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</si>
  <si>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</si>
  <si>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</si>
  <si>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</si>
  <si>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</si>
  <si>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</si>
  <si>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</si>
  <si>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</si>
  <si>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</si>
  <si>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</si>
  <si>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</si>
  <si>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1 14 06000 00 0000 000</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</si>
  <si>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</si>
  <si>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</si>
  <si>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</si>
  <si>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</si>
  <si>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</si>
  <si>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</si>
  <si>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</si>
  <si>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</si>
  <si>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НАЦИОНАЛЬНАЯ ОБОРОНА</t>
  </si>
  <si>
    <t>0200</t>
  </si>
  <si>
    <t>0203</t>
  </si>
  <si>
    <t>Мобилизационная и вневойсковая подготовка</t>
  </si>
  <si>
    <t xml:space="preserve">                                                                                      к решению Совета муниципального </t>
  </si>
  <si>
    <t xml:space="preserve">                                                                                      района Мелеузовский район</t>
  </si>
  <si>
    <t xml:space="preserve">                                                                                      Республики Башкортостан</t>
  </si>
  <si>
    <t>на оплату коммунальных услуг МАУ "Городскй дворец культуры"</t>
  </si>
  <si>
    <t xml:space="preserve">Всего </t>
  </si>
  <si>
    <t xml:space="preserve">                                                                                                                                                                                 к решению Совета муниципального </t>
  </si>
  <si>
    <t xml:space="preserve">                                                                                                                                                                                 района Мелеузовский район</t>
  </si>
  <si>
    <t xml:space="preserve">                                                                                                                                                                                 Республики Башкортостан</t>
  </si>
  <si>
    <t>А.В. Суботин</t>
  </si>
  <si>
    <t xml:space="preserve">                                                                                                                                                                                             к решению Совета муниципального </t>
  </si>
  <si>
    <t xml:space="preserve">                                                                                                                                                                                             района Мелеузовский район</t>
  </si>
  <si>
    <t xml:space="preserve">                                                                                                                                                                                             Республики Башкортостан</t>
  </si>
  <si>
    <t xml:space="preserve"> 2 02 01009 00 0000 000</t>
  </si>
  <si>
    <t>Дотации бюджетам  на поощрение достижения наилучших показателей деятельности орагнов исполнительной власти субъектов Российской Федерации и органов местного самоуправления</t>
  </si>
  <si>
    <t xml:space="preserve"> 2 02 01009 05 0000 151</t>
  </si>
  <si>
    <t>Дотации бюджетам муниципальных районов на поощрение достижения наилучших показателей деятельности органов местного самоуправления</t>
  </si>
  <si>
    <t>Основное мероприятие "Создание условий, обеспечивающих равные возможности получения образовательных услуг для детей с органиченными возможностями здоровья (в том числе и для детей-инвалидов)"</t>
  </si>
  <si>
    <t>01\0\02\R0970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</si>
  <si>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</si>
  <si>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</si>
  <si>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</si>
  <si>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</si>
  <si>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</si>
  <si>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</si>
  <si>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2 02 04999 05 7502 151</t>
  </si>
  <si>
    <t xml:space="preserve"> 2 02 03024 05 7251 151</t>
  </si>
  <si>
    <t>Наименование муниципальных образований</t>
  </si>
  <si>
    <t>РзПр</t>
  </si>
  <si>
    <t>Цс</t>
  </si>
  <si>
    <t>Вр</t>
  </si>
  <si>
    <t>ОБЩЕГОСУДАРСТВЕННЫЕ ВОПРОСЫ</t>
  </si>
  <si>
    <t>0104</t>
  </si>
  <si>
    <t>Центральный аппарат</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</si>
  <si>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</si>
  <si>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</si>
  <si>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</si>
  <si>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</si>
  <si>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</si>
  <si>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</si>
  <si>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</si>
  <si>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</si>
  <si>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</si>
  <si>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</si>
  <si>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</si>
  <si>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Вед-во</t>
  </si>
  <si>
    <t>0409</t>
  </si>
  <si>
    <t>2 02 03029 05 0000 151</t>
  </si>
  <si>
    <t>Субвенции на компенсацию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</si>
  <si>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1000</t>
  </si>
  <si>
    <t>Молодежная политика и оздоровление детей</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</si>
  <si>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</si>
  <si>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</si>
  <si>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</si>
  <si>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</si>
  <si>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</si>
  <si>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</si>
  <si>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</si>
  <si>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</si>
  <si>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1 05 01050 01 0000 110</t>
  </si>
  <si>
    <t>Мероприятия в области социальной политики</t>
  </si>
  <si>
    <t>1 01 02000 01 0000 110</t>
  </si>
  <si>
    <t>1 05 02000 02 0000 110</t>
  </si>
  <si>
    <t>Единый сельскохозяйственный налог</t>
  </si>
  <si>
    <t>1 08 03010 01 0000 110</t>
  </si>
  <si>
    <t xml:space="preserve">Сельское поселение Абитовский сельсовет </t>
  </si>
  <si>
    <t xml:space="preserve">Сельское поселение Александровский сельсовет </t>
  </si>
  <si>
    <t>Меры социальной поддержки и социальные выплаты отдельным категориям граждан, установленные решениями органов местного самоуправления</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</si>
  <si>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</si>
  <si>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</si>
  <si>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</si>
  <si>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</si>
  <si>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</si>
  <si>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</si>
  <si>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</si>
  <si>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</si>
  <si>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</si>
  <si>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</si>
  <si>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1 01 02030 01 0000 110</t>
  </si>
  <si>
    <t>Сельское поселение Первомайский сельсовет</t>
  </si>
  <si>
    <t>Сельское поселение Сарышевский сельсовет</t>
  </si>
  <si>
    <t>Сельское поселение Шевченковский сельсовет</t>
  </si>
  <si>
    <t>1 11 07015 05 0000 120</t>
  </si>
  <si>
    <t>1 14 06013 10 0000 430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</si>
  <si>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</si>
  <si>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</si>
  <si>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ПЛАТЕЖИ ПРИ ПОЛЬЗОВАНИИ ПРИРОДНЫМИ РЕСУРСАМИ</t>
  </si>
  <si>
    <t>1 12 01000 01 0000 120</t>
  </si>
  <si>
    <t>Плата за негативное воздействие на окружающую среду</t>
  </si>
  <si>
    <t>1 16 06000 01 0000 140</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</si>
  <si>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</si>
  <si>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</si>
  <si>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</si>
  <si>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</si>
  <si>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</si>
  <si>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</si>
  <si>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</si>
  <si>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</si>
  <si>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</si>
  <si>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2 02 03024 05 7231 151</t>
  </si>
  <si>
    <t>2 02 03024 05 7232 151</t>
  </si>
  <si>
    <t>1 01 02020 01 0000 110</t>
  </si>
  <si>
    <t>1 00 00000 00 0000 000</t>
  </si>
  <si>
    <t>1 01 00000 00 0000 000</t>
  </si>
  <si>
    <t>1 05 00000 00 0000 000</t>
  </si>
  <si>
    <t>1 08 00000 00 0000 000</t>
  </si>
  <si>
    <t>1 11 00000 00 0000 000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</si>
  <si>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</si>
  <si>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</si>
  <si>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</si>
  <si>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</si>
  <si>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</si>
  <si>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1 05 01000 00 0000 000</t>
  </si>
  <si>
    <t>Налог, взимаемый в связи с применением упрощенной системы налогообложения</t>
  </si>
  <si>
    <t>1 05 01010 01 0000 110</t>
  </si>
  <si>
    <t>1 05 01011 01 0000 110</t>
  </si>
  <si>
    <t>1 05 01012 01 0000 110</t>
  </si>
  <si>
    <t>1 05 01020 01 0000 110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</si>
  <si>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</si>
  <si>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</si>
  <si>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государственная собственность на которые не разграничена</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</si>
  <si>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</si>
  <si>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</si>
  <si>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</si>
  <si>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</si>
  <si>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</si>
  <si>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</si>
  <si>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1 05 02010 02 0000 110</t>
  </si>
  <si>
    <t>1 05 03000 00 0000 110</t>
  </si>
  <si>
    <t>1 05 03010 01 0000 110</t>
  </si>
  <si>
    <t>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</si>
  <si>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</si>
  <si>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</si>
  <si>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</si>
  <si>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</si>
  <si>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</si>
  <si>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</si>
  <si>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</si>
  <si>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</si>
  <si>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1 12 01020 01 0000 120</t>
  </si>
  <si>
    <t>1 12 01030 01 0000 120</t>
  </si>
  <si>
    <t>1 12 01040 01 0000 120</t>
  </si>
  <si>
    <t>1 12 01050 01 0000 120</t>
  </si>
  <si>
    <t>Субвенции для осуществления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</si>
  <si>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</si>
  <si>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Субвенции для осуществления государственных полномочий по социальной поддержке детей-сирот и детей, оставшихся без попечения родителей, по выплате ежемесячного пособия на содержание детей, переданных на воспитание в приемную семью</t>
  </si>
  <si>
    <t>Субвенции на исполнение переданных государственных полномочий по социальной поддержке детей-сирот и детей, оставшихся без попечения родителей, по выплате вознаграждения, причитающегося приемным родителям</t>
  </si>
  <si>
    <t>Субвенции для осуществления государственных полномочий по выплате пособий на содержание детей, переданных под опеку и попечительство</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</si>
  <si>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</si>
  <si>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</si>
  <si>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</si>
  <si>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</si>
  <si>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</si>
  <si>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</si>
  <si>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 xml:space="preserve">                                                                                                     к решению Совета муниципального </t>
  </si>
  <si>
    <t xml:space="preserve">                                                                                                     района Мелеузовский район</t>
  </si>
  <si>
    <t>Субсидии на осуществление мероприятий по обеспечению территорий Республики Башкортостан документацией по планировке территорий</t>
  </si>
  <si>
    <t>09\0\06\S2320</t>
  </si>
  <si>
    <t>Осуществление мероприятий по реконструкции и строительству объектов водоснабжения и водоотведения, электроснабжения и теплоснабжения за счет средств местных бюджетов</t>
  </si>
  <si>
    <t>01\0\10\00000</t>
  </si>
  <si>
    <t>01\0\02\50970</t>
  </si>
  <si>
    <t>Создание в общеобразовательных организациях, расположенных в сельской местности, условий для развития физической культурой и спортом за счет средств федерального бюджета</t>
  </si>
  <si>
    <t>Создание в общеобразовательных организациях, расположенных в сельской местности, условий для развития физической культурой и спортом за счет средств бюджета Республики Башкортостан</t>
  </si>
  <si>
    <t>01\0\03\72050</t>
  </si>
  <si>
    <t>07\0\02\72050</t>
  </si>
  <si>
    <t>07\0\01\72040</t>
  </si>
  <si>
    <t>03\0\04\00000</t>
  </si>
  <si>
    <t>1403</t>
  </si>
  <si>
    <t>07\0\01\74000</t>
  </si>
  <si>
    <t>09\0\04\74000</t>
  </si>
  <si>
    <t>09\0\06\74000</t>
  </si>
  <si>
    <t>09\0\08\74000</t>
  </si>
  <si>
    <t>10\0\01\74000</t>
  </si>
  <si>
    <t>08\0\01\74080</t>
  </si>
  <si>
    <t>08\0\05\00000</t>
  </si>
  <si>
    <t>08\0\05\53910</t>
  </si>
  <si>
    <t>Проведение Всероссийской сельскохозяйственной переписи в 2016 году за счет средств федерального бюджета</t>
  </si>
  <si>
    <t>Основное мероприятие "Организация Всероссийской сельскохозяйственной переписи"</t>
  </si>
  <si>
    <t>Реализация проектов развития общественной инфраструктуры, основанных на местных инициативах за счет средств местных бюджетов</t>
  </si>
  <si>
    <t>09\0\09\S2170</t>
  </si>
  <si>
    <t>Осуществление мероприятий по обеспечению территории Республики Башкортостан документацией по планировке территорий</t>
  </si>
  <si>
    <t>09\0\06\74050</t>
  </si>
  <si>
    <t>09\0\04\72010</t>
  </si>
  <si>
    <t>Субсидии наи софинансирование расходных обязательств, возникающих при выполнении полномочий органов местного самоуправления по вопросам местного значения</t>
  </si>
  <si>
    <t>01\0\02\72020</t>
  </si>
  <si>
    <t>Осуществление мероприятий по созданию новых мест в общеобразовательных организациях за счет капитального ремонта</t>
  </si>
  <si>
    <t>07\0\02\72130</t>
  </si>
  <si>
    <t>01\0\04\43290</t>
  </si>
  <si>
    <t>03\0\01\72010</t>
  </si>
  <si>
    <t>07\0\01\50140</t>
  </si>
  <si>
    <t>09\0\07\72200</t>
  </si>
  <si>
    <t>03\0\02\72010</t>
  </si>
  <si>
    <t>Городское поселение город Мелеуз</t>
  </si>
  <si>
    <t>в том числе:</t>
  </si>
  <si>
    <t>на осуществление дорожной деятельности в отношении автомобильных дорог общего порльзования,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</si>
  <si>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на софинансирование расходов,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</si>
  <si>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09\0\01\50182</t>
  </si>
  <si>
    <t>Субсидии на реализацию мероприятий федеральной целевой программы "Устойчивое развитие сельских территорий на 2014 -2017 годы и на период до 2020 года" за счет средств федерального бюджета</t>
  </si>
  <si>
    <t>10\0\01\72470</t>
  </si>
  <si>
    <t>10\0\01\74040</t>
  </si>
  <si>
    <t>01\0\03\72010</t>
  </si>
  <si>
    <t>07\0\01\72470</t>
  </si>
  <si>
    <t>09\0\07\50200</t>
  </si>
  <si>
    <t>Финансовое обеспечение мероприятий подпрограммы "Обеспечение жильем молодых семей" федеральной целевой программы "Жилище" на 2015-2020 годы за счет средств федерального бюджета</t>
  </si>
  <si>
    <t>09\0\07\72210</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</si>
  <si>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</si>
  <si>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</si>
  <si>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2 02 02999 05 7135 151</t>
  </si>
  <si>
    <t xml:space="preserve"> 2 07 05030 05 6300  180</t>
  </si>
  <si>
    <t xml:space="preserve"> 2 07 05030 05 6200 180</t>
  </si>
  <si>
    <t xml:space="preserve"> 2 07 05030 05 0000  180</t>
  </si>
  <si>
    <t xml:space="preserve"> 2 02 03000 00 0000 000</t>
  </si>
  <si>
    <t xml:space="preserve"> 2 19 00000 00 0000  000</t>
  </si>
  <si>
    <t>ВОЗВРАТ ОСТАТКОВ СУБСИДИЙ, СУБВЕНЦИЙ И ИНЫХ МЕЖБЮДЖЕТНЫХ ТРАНСФЕРТОВ, ИМЕЮЩИХ ЦЕЛЕВОЕ НАЗНАЧЕНИЕ, ПРОШЛЫХ ЛЕТ</t>
  </si>
  <si>
    <t xml:space="preserve"> 2 19 05000 05 0000  151</t>
  </si>
  <si>
    <t>10\0\01\S2472</t>
  </si>
  <si>
    <t>10\0\01\S2473</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</si>
  <si>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</si>
  <si>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</si>
  <si>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07\0\01\S2472</t>
  </si>
  <si>
    <t>07\0\01\S2473</t>
  </si>
  <si>
    <t>Реализация проектов развития общественной инфраструктуры, основанных на местных инициативах, за счет средств, поступивших от физических лиц</t>
  </si>
  <si>
    <t>Реализация проектов развития общественной инфраструктуры, основанных на местных инициативах, за счет средств, поступивших от юридических лиц</t>
  </si>
  <si>
    <t>Администрация сельского поселения Абитовский сельсовет</t>
  </si>
  <si>
    <t>Администрация сельского поселения Аптраковский сельсовет</t>
  </si>
  <si>
    <t>Администрация сельского поселения Воскресенский сельсовет</t>
  </si>
  <si>
    <t>Администрация сельского поселения Денисовский сельсовет</t>
  </si>
  <si>
    <t>Администрация сельского поселения Зирганский сельсовет</t>
  </si>
  <si>
    <t>Администрация сельского поселения Иштугановский сельсовет</t>
  </si>
  <si>
    <t>Администрация сельского поселения Нордовский сельсовет</t>
  </si>
  <si>
    <t>Администрация сельского поселения Нугушевский сельсовет</t>
  </si>
  <si>
    <t>Администрация сельского поселения Партизанский сельсовет</t>
  </si>
  <si>
    <t>Администрация сельского поселения Сарышевский сельсовет</t>
  </si>
  <si>
    <t>на финансирование мероприятий по благоустройству территорий населенных пунктов</t>
  </si>
  <si>
    <t>на осуществление дорожной деятельности в границах сельских поселений</t>
  </si>
  <si>
    <t>в том числе</t>
  </si>
  <si>
    <t>ДОХОДЫ ОТ ОКАЗАНИЯ ПЛАТНЫХ УСЛУГ (РАБОТ) И КОМПЕНСАЦИИ ЗАТРАТ ГОСУДАРСТВА</t>
  </si>
  <si>
    <t>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</si>
  <si>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0505</t>
  </si>
  <si>
    <t>Другие вопросы в области жилищно-коммунального хозяйства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</si>
  <si>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</si>
  <si>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Мероприятия по развитию малого и среднего предпринимательства</t>
  </si>
  <si>
    <t xml:space="preserve"> 2 02 01001 05 0000 151</t>
  </si>
  <si>
    <t xml:space="preserve"> 2 02 01003 05 0000 151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</si>
  <si>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</si>
  <si>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</si>
  <si>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</si>
  <si>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</si>
  <si>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</si>
  <si>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</si>
  <si>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</si>
  <si>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</si>
  <si>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</si>
  <si>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</si>
  <si>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</si>
  <si>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</si>
  <si>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</si>
  <si>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</si>
  <si>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07\0\01\L0140</t>
  </si>
  <si>
    <t>Реализация мероприятий федеральной целевой программы "Культура России (2012-2018 годы)" за счет средств местных бюджетов</t>
  </si>
  <si>
    <t>07\0\02\S2130</t>
  </si>
  <si>
    <t>Оснащение детских музыкальных школ и школ искусств музыкальными инструментами за счет средств местных бюджетов</t>
  </si>
  <si>
    <t>09\0\04\72470</t>
  </si>
  <si>
    <t>Субсидии на софинансирование проектов развития общественной инфраструктуры, основанных на местных инициативах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</si>
  <si>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</si>
  <si>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Дворцы и дома культуры, другие учреждения культуры</t>
  </si>
  <si>
    <t>Мероприятия в сфере культуры, кинематографии</t>
  </si>
  <si>
    <t>Городское поселение г. Мелеуз</t>
  </si>
  <si>
    <t>0107</t>
  </si>
  <si>
    <t>Функционирование законодательных (представительных) органов государственной власти и представительных органов муниципальных образований</t>
  </si>
  <si>
    <t>Аппараты органов государственной власти Республики Башкортостан</t>
  </si>
  <si>
    <t>Закупка товаров, работ и услуг для обеспечения государственных (муниципальных) нужд</t>
  </si>
  <si>
    <t>Основное мероприятие</t>
  </si>
  <si>
    <t>Обеспечение проведения выборов и референдумов</t>
  </si>
  <si>
    <t>Проведение выборов и референдумов</t>
  </si>
  <si>
    <t>Субвенции на осуществление государственных полномочий по организации и осуществлению деятельности по опеке и попечительству</t>
  </si>
  <si>
    <t>Учреждения в сфере общегосударственного управления</t>
  </si>
  <si>
    <t>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</si>
  <si>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на осуществление государственных полномочий по созданию и обеспечению деятельности административных комиссий</t>
  </si>
  <si>
    <t xml:space="preserve">Оценка недвижимости, признание прав и регулирование отношений по государственной (муниципальной) собственности </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</si>
  <si>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</si>
  <si>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</si>
  <si>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</si>
  <si>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</si>
  <si>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</si>
  <si>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</si>
  <si>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</si>
  <si>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</si>
  <si>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</si>
  <si>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Субвенции на предоставление бесплатного проезда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</si>
  <si>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</si>
  <si>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на осуществление государственных полномочий по организации отдыха детей-сирот и детей, оставшихся без попечения родителей</t>
  </si>
  <si>
    <t>Мероприятия для детей и молодежи</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</si>
  <si>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</si>
  <si>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</si>
  <si>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</si>
  <si>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на осуществление государственных полномочий по социальной поддержке детей-сирот и детей, оставшихся без попечения родителей, по выплате ежемесячного пособия на содержание детей, переданных на воспитание в приемную семью</t>
  </si>
  <si>
    <t>Субвенции на осуществление государственных полномочий по выплате пособий на содержание детей, переданных под опеку и попечительство</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</si>
  <si>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бюджета Республики Башкортостан</t>
  </si>
  <si>
    <t>Всего расходов</t>
  </si>
  <si>
    <t>2 02 03024 05 7254 151</t>
  </si>
  <si>
    <t>Основное мероприятие "Государственная и муниципальная поддержка системы дошкольного образования"</t>
  </si>
  <si>
    <t>01\0\01\73020</t>
  </si>
  <si>
    <t>01\0\01\73030</t>
  </si>
  <si>
    <t>01\0\01\73300</t>
  </si>
  <si>
    <t>01\0\01\42090</t>
  </si>
  <si>
    <t>01\0\01\72010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</si>
  <si>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</si>
  <si>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</si>
  <si>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</si>
  <si>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</si>
  <si>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</si>
  <si>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</si>
  <si>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01\0\02\72010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</si>
  <si>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</si>
  <si>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</si>
  <si>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</si>
  <si>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</si>
  <si>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</si>
  <si>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</si>
  <si>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</si>
  <si>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Организация отдыха, оздоровления и дополнительной занятости детей, подростков и учащейся молодежи</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</si>
  <si>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</si>
  <si>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</si>
  <si>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</si>
  <si>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</si>
  <si>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</si>
  <si>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</si>
  <si>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</si>
  <si>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</si>
  <si>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</si>
  <si>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</si>
  <si>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</si>
  <si>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</si>
  <si>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</si>
  <si>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</si>
  <si>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</si>
  <si>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</si>
  <si>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</si>
  <si>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</si>
  <si>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</si>
  <si>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</si>
  <si>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</si>
  <si>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</si>
  <si>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</si>
  <si>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</si>
  <si>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</si>
  <si>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</si>
  <si>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</si>
  <si>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</si>
  <si>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Основное мероприятие "Финансовая поддержка субъектов малого и среднего предпринимательства"</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</si>
  <si>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</si>
  <si>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</si>
  <si>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</si>
  <si>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</si>
  <si>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</si>
  <si>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</si>
  <si>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</si>
  <si>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</si>
  <si>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</si>
  <si>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Основное мероприятие "Предоставление услуг дополнительного образования детей в учреждениях культуры и искусства</t>
  </si>
  <si>
    <t>07\0\01\72010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</si>
  <si>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</si>
  <si>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</si>
  <si>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</si>
  <si>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</si>
  <si>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</si>
  <si>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</si>
  <si>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</si>
  <si>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</si>
  <si>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</si>
  <si>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</si>
  <si>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</si>
  <si>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Основное мероприятие "Реализация задач и функций возложенных на исполнительные органы местного самоуправления за счет бюджета муниципального района"</t>
  </si>
  <si>
    <t>08\0\02\00000</t>
  </si>
  <si>
    <t>08\0\02\02040</t>
  </si>
  <si>
    <t>08\0\02\02080</t>
  </si>
  <si>
    <t>Основное мероприятие "Реализация задач и функций возложенных на исполнительные органы местного самоуправления по переданным полномочиям"</t>
  </si>
  <si>
    <t>08\0\03\00000</t>
  </si>
  <si>
    <t>08\0\03\51180</t>
  </si>
  <si>
    <t>08\0\03\73080</t>
  </si>
  <si>
    <t>08\0\03\73090</t>
  </si>
  <si>
    <t>08\0\03\73060</t>
  </si>
  <si>
    <t>Основное мероприятие "Организация и проведение выборов в представительный орган муниципального образования"</t>
  </si>
  <si>
    <t>08\0\04\00000</t>
  </si>
  <si>
    <t>08\0\04\00200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</si>
  <si>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</si>
  <si>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</si>
  <si>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Основное мероприятие "Мероприятия в сфере строительства и инженерных коммуникаций"</t>
  </si>
  <si>
    <t>09\0\01\00000</t>
  </si>
  <si>
    <t>09\0\03\00000</t>
  </si>
  <si>
    <t>09\0\04\00000</t>
  </si>
  <si>
    <t>09\0\04\06050</t>
  </si>
  <si>
    <t>09\0\04\74040</t>
  </si>
  <si>
    <t>Основное мероприятие "Организация профессиональной подготовки и переподготовки руководителей и специалистов предприятий ЖКХ, занимающихся вопросами управления в области ЖКХ"</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</si>
  <si>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</si>
  <si>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</si>
  <si>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</si>
  <si>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</si>
  <si>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09\0\07\50820</t>
  </si>
  <si>
    <t>09\0\07\73210</t>
  </si>
  <si>
    <t>10\0\00\00000</t>
  </si>
  <si>
    <t>Основное мероприятие "Организация ремонта и содержание дорог местного значения"</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</si>
  <si>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</si>
  <si>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</si>
  <si>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</si>
  <si>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</si>
  <si>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</si>
  <si>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</si>
  <si>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</si>
  <si>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</si>
  <si>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</si>
  <si>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</si>
  <si>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</si>
  <si>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</si>
  <si>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</si>
  <si>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</si>
  <si>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</si>
  <si>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</si>
  <si>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</si>
  <si>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</si>
  <si>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</si>
  <si>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</si>
  <si>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</si>
  <si>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</si>
  <si>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</si>
  <si>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</si>
  <si>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</si>
  <si>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</si>
  <si>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</si>
  <si>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</si>
  <si>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</si>
  <si>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</si>
  <si>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"Организация и проведение физкультурно-оздоровительных и спортивных мероприятий разного уровня. Участие спортсменов в Республиканских, Российских и международных соревнованиях"</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</si>
  <si>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</si>
  <si>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</si>
  <si>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</si>
  <si>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</si>
  <si>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1 07 01000 01 0000 110</t>
  </si>
  <si>
    <t>Налог на добычу полезных ископаемых</t>
  </si>
  <si>
    <t>Субвенции бюджетам субъектов Российской Федерации и муниципальных образований</t>
  </si>
  <si>
    <t>0503</t>
  </si>
  <si>
    <t>Благоустройство</t>
  </si>
  <si>
    <t>2 02 02999 05 7101 151</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</si>
  <si>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</si>
  <si>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</si>
  <si>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</si>
  <si>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</si>
  <si>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</si>
  <si>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</si>
  <si>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</si>
  <si>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для осуществления государственных полномочий по созданию и обеспечению деятельности административных комиссий</t>
  </si>
  <si>
    <t>Осуществление первичного воинского учета на территориях, где отсутствуют военные комиссариаты, за счет средств федерального бюджета</t>
  </si>
  <si>
    <t>Субвенции для осуществления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строительства и консервации скотомогильников (биотермических ям)</t>
  </si>
  <si>
    <t>Мероприятия по благоустройству территорий населенных пунктов</t>
  </si>
  <si>
    <t>Субсидии на софинансирование расходных обязательств, возникающих при выполнении полномочий органов местного самоуправления по вопросам местного значения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</si>
  <si>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</si>
  <si>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</si>
  <si>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на предоставление бесплатного проезда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</si>
  <si>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</si>
  <si>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</si>
  <si>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</si>
  <si>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</si>
  <si>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Муниципальная программа "Развитие муниципальной службы в муниципальном районе Мелеузовский район Республики Башкортостан"</t>
  </si>
  <si>
    <t>Государственная поддержка малого и среднего предпринимательства, включая крестьянские (фермерские) хозяйства за счет средств федерального бюджета</t>
  </si>
  <si>
    <t>1 16 25020 01 0000 140</t>
  </si>
  <si>
    <t>0111</t>
  </si>
  <si>
    <t>0113</t>
  </si>
  <si>
    <t xml:space="preserve">Сельское поселение Мелеузовский сельсовет </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</si>
  <si>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</si>
  <si>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</si>
  <si>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</si>
  <si>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</si>
  <si>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</si>
  <si>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</si>
  <si>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</si>
  <si>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</si>
  <si>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</si>
  <si>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</si>
  <si>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</si>
  <si>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</si>
  <si>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</si>
  <si>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</si>
  <si>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</si>
  <si>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</si>
  <si>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09\0\09\72170</t>
  </si>
  <si>
    <t>01\0\10\R0272</t>
  </si>
  <si>
    <t>Субсидии на реализацию мероприятий государcтвенной программы Российской Федерации "Доступная среда на 2011-2020 годы" за счет средств бюджета Республики Башкортостан</t>
  </si>
  <si>
    <t>Реализация мероприятий федеральной целевой программы "Культура России (2012-2018 годы)" за счет средств федерального бюджета</t>
  </si>
  <si>
    <t>07\0\01\R0140</t>
  </si>
  <si>
    <t>Реализация мероприятий федеральной целевой программы "Культура России (2012-2018 годы)" за счет средств бюджета Республики Башкортостан</t>
  </si>
  <si>
    <t>07\0\01\51470</t>
  </si>
  <si>
    <t>07\0\01\51480</t>
  </si>
  <si>
    <t>09\0\07\50182</t>
  </si>
  <si>
    <t xml:space="preserve">Субсидии на реализацию мероприятий федеральной целевой программы "Устойчивое развитие сельских территорий на 2014-2017 годы и на период до 2020 года" за счет средств федерального бюджета </t>
  </si>
  <si>
    <t>Субсилии на предоставление социальных выплат молодым семьям на приобретение (строительство) жилья</t>
  </si>
  <si>
    <t>09\0\07\R0185</t>
  </si>
  <si>
    <t>Субсидии на улучшение жилищных граждан, проживающих в сельской местности, за счет средств бюджета Республики Башкортостан</t>
  </si>
  <si>
    <t>09\0\07\R0186</t>
  </si>
  <si>
    <t>Субсидии на улучшение жилищных молодых семей и молодых специалистов, проживающих в сельской местности, за счет средств бюджета Республики Башкортостан</t>
  </si>
  <si>
    <t>Иные безвозмездные и безвозвратные перечисления</t>
  </si>
  <si>
    <t>Прочие межбюджетные трансферты общего характера</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</si>
  <si>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</si>
  <si>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10\0\01\S2470</t>
  </si>
  <si>
    <t>Иные межбюджетные трансферты на премирование победителей республиканского конкурса "Лучший многоквартирный дом"</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</si>
  <si>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</si>
  <si>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</si>
  <si>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</si>
  <si>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</si>
  <si>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</si>
  <si>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</si>
  <si>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</si>
  <si>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</si>
  <si>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</si>
  <si>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Субвенции на осуществление государственных полномочий по организации проведения мероприятий по отлову и содержанию безнадзорных животных</t>
  </si>
  <si>
    <t>09\0\06\72320</t>
  </si>
  <si>
    <t>Субсидии на осуществление мероприятий по реконструкции и строительству объектов водоснабжения и водоотведения, электроснабжения и теплоснабжения</t>
  </si>
  <si>
    <t>05\0\01\43450</t>
  </si>
  <si>
    <t>09\0\05\00000</t>
  </si>
  <si>
    <t>01\0\04\43240</t>
  </si>
  <si>
    <t>01\0\04\73190</t>
  </si>
  <si>
    <t>01\0\04\73180</t>
  </si>
  <si>
    <t>01\0\05\43690</t>
  </si>
  <si>
    <t>01\0\06\42970</t>
  </si>
  <si>
    <t>01\0\07\45290</t>
  </si>
  <si>
    <t>01\0\08\73010</t>
  </si>
  <si>
    <t>01\0\08\73160</t>
  </si>
  <si>
    <t>01\0\08\73170</t>
  </si>
  <si>
    <t>01\0\08\73100</t>
  </si>
  <si>
    <t>01\0\09\73110</t>
  </si>
  <si>
    <t>01\0\09\73120</t>
  </si>
  <si>
    <t>01\0\09\52600</t>
  </si>
  <si>
    <t>01\0\09\73130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</si>
  <si>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</si>
  <si>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</si>
  <si>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</si>
  <si>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</si>
  <si>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</si>
  <si>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</si>
  <si>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</si>
  <si>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</si>
  <si>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</si>
  <si>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</si>
  <si>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</si>
  <si>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</si>
  <si>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</si>
  <si>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</si>
  <si>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</si>
  <si>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</si>
  <si>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</si>
  <si>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</si>
  <si>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"Создание условий для благоприятной ветеринарно-санитарной обстановки в сельском хозяйстве"</t>
  </si>
  <si>
    <t>Основное мероприятие "Предоставление услуг дополнительного образования детей в учреждениях культуры и искусства"</t>
  </si>
  <si>
    <t>Основное мероприятие "Организация отдыха, оздоровления и дополнительной занятости детей, подростков и учащейся молодежи"</t>
  </si>
  <si>
    <t>Основное мероприятие "Мероприятия в рамках защиты населения и территорий от чрезвычайных ситуаций природного и техногенного характера"</t>
  </si>
  <si>
    <t>12\0\03\00000</t>
  </si>
  <si>
    <t>12\0\03\21910</t>
  </si>
  <si>
    <t>БЕЗВОЗМЕЗДНЫЕ ПОСТУПЛЕНИЯ ОТ ДРУГИХ БЮДЖЕТОВ БЮДЖЕТНОЙ СИСТЕМЫ РОССИЙСКОЙ ФЕДЕРАЦИИ</t>
  </si>
  <si>
    <t xml:space="preserve"> 2 02 01001 00 0000 000</t>
  </si>
  <si>
    <t>06\1\00\00000</t>
  </si>
  <si>
    <t>06\1\01\00000</t>
  </si>
  <si>
    <t>06\1\01\62870</t>
  </si>
  <si>
    <t>06\3\00\00000</t>
  </si>
  <si>
    <t>06\3\01\00000</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</si>
  <si>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</si>
  <si>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</si>
  <si>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Основное мероприятие "Развитие отрасли растениеводства, переработки и реализации продукции растениеводства, в том числе повышения почвенного плодородия "</t>
  </si>
  <si>
    <t>06\1\03\00000</t>
  </si>
  <si>
    <t>06\1\03\26190</t>
  </si>
  <si>
    <t>06\1\04\00000</t>
  </si>
  <si>
    <t>06\1\04\02040</t>
  </si>
  <si>
    <t>06\3\01\73140</t>
  </si>
  <si>
    <t>06\3\01\73340</t>
  </si>
  <si>
    <t>06\1\04\62870</t>
  </si>
  <si>
    <t>Подготовка населения и организаций к действиям в чрезвычайной ситуации в мирное и военное время</t>
  </si>
  <si>
    <t>09\0\07\S2200</t>
  </si>
  <si>
    <t>Субсидии на предоставление социальных выплат молодым семьям на приобретение (строительство) жилья за счет средств местных бюджетов</t>
  </si>
  <si>
    <t>09\0\07\S0186</t>
  </si>
  <si>
    <t>Субсидии на улучшение жилищных условий молодых семей и молодых специалистов, проживающих в сельской местности, за счет средств местных бюджетов</t>
  </si>
  <si>
    <t xml:space="preserve"> 2 02 01003 00 0000 151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</si>
  <si>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</si>
  <si>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</si>
  <si>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09\0\01\61320</t>
  </si>
  <si>
    <t>09\0\03\61320</t>
  </si>
  <si>
    <t>Проведение работ по землеустройству</t>
  </si>
  <si>
    <t>09\0\09\03330</t>
  </si>
  <si>
    <t>01\0\08\42090</t>
  </si>
  <si>
    <t>01\0\08\42190</t>
  </si>
  <si>
    <t>09\0\09\S2110</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</si>
  <si>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t>
  </si>
  <si>
    <t>Обеспечение устойчивого функционирования организаций коммунального комплекса,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 за счет средств местных бюджетов</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</si>
  <si>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 за счет средств местных бюджетов</t>
  </si>
  <si>
    <t>09\0\06\S2350</t>
  </si>
  <si>
    <t>09\0\05\S2330</t>
  </si>
  <si>
    <t>02\0\02\02040</t>
  </si>
  <si>
    <t>02\0\03\71020</t>
  </si>
  <si>
    <t>02\0\06\00000</t>
  </si>
  <si>
    <t>02\0\06\02990</t>
  </si>
  <si>
    <t>10\0\01\72160</t>
  </si>
  <si>
    <t>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</si>
  <si>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12\0\03\21930</t>
  </si>
  <si>
    <t>Создание комплексной системы экстренного оповещения населения</t>
  </si>
  <si>
    <t>09\0\06\03560</t>
  </si>
  <si>
    <t>Мероприятия в области коммунального хозяйства</t>
  </si>
  <si>
    <t>09\0\06\61320</t>
  </si>
  <si>
    <t>1 14 02000 00 0000 000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</si>
  <si>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</si>
  <si>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</si>
  <si>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1 07 00000 00 0000 000</t>
  </si>
  <si>
    <t>1 07 01020 01 0000 110</t>
  </si>
  <si>
    <t>1 13 02065 05 0000 130</t>
  </si>
  <si>
    <t>на уличное освещение</t>
  </si>
  <si>
    <t>на доведение заработной платы низкооплачиваемых работников до минимальной заработной платы 7500 рублей</t>
  </si>
  <si>
    <t>Итого</t>
  </si>
  <si>
    <t xml:space="preserve">                                                                                                     Республики Башкортостан</t>
  </si>
  <si>
    <t>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</si>
  <si>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</si>
  <si>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</si>
  <si>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1 0302000 01 0000 110</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</si>
  <si>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</si>
  <si>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</si>
  <si>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</si>
  <si>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</si>
  <si>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</si>
  <si>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</si>
  <si>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</si>
  <si>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</si>
  <si>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</si>
  <si>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</si>
  <si>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Осуществление первичного воинского учета на территориях, где отсутствуют военные комиссариаты за счет средств федерального бюджета</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</si>
  <si>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</si>
  <si>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</si>
  <si>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</si>
  <si>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 xml:space="preserve"> 2 02 04014 05 7301 151</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</si>
  <si>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</si>
  <si>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</si>
  <si>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</si>
  <si>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</si>
  <si>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</si>
  <si>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</si>
  <si>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Выплата единовременного пособия при всех формах устройства детей, лишенных родительского попечения, в семью за счет средств федерального бюджета</t>
  </si>
  <si>
    <t>Учреждения в сфере молодежной политики</t>
  </si>
  <si>
    <t>400</t>
  </si>
  <si>
    <t>Переподготовка и повышение квалификации кадров</t>
  </si>
  <si>
    <t xml:space="preserve"> 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</si>
  <si>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</si>
  <si>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</si>
  <si>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2 02 03015 05 0000 151</t>
  </si>
  <si>
    <t xml:space="preserve"> 2 02 03024 05 7202 151</t>
  </si>
  <si>
    <t xml:space="preserve"> 2 02 03024 05 7206 151</t>
  </si>
  <si>
    <t xml:space="preserve"> 2 02 03024 05 7210 151</t>
  </si>
  <si>
    <t xml:space="preserve"> 2 02 03024 05 7211 151</t>
  </si>
  <si>
    <t>Иные межбюджетные трансферты</t>
  </si>
  <si>
    <t xml:space="preserve"> 2 02 04000 00 0000 151</t>
  </si>
  <si>
    <t>0408</t>
  </si>
  <si>
    <t>Транспорт</t>
  </si>
  <si>
    <t>Отдельные мероприятия в области автомобильного транспорта</t>
  </si>
  <si>
    <t>0412</t>
  </si>
  <si>
    <t>Профессиональная подготовка, переподготовка и повышение квалификации</t>
  </si>
  <si>
    <t>1 16 90050 05 0000 140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</si>
  <si>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</si>
  <si>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2 02 03027 05 7221 151</t>
  </si>
  <si>
    <t>2 02 03027 05 7222 151</t>
  </si>
  <si>
    <t>2 02 03027 05 7223 151</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</si>
  <si>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</si>
  <si>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Субвенции для осуществления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</si>
  <si>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для осуществления государственных полномочий по организации отдыха детей-сирот и детей, оставшихся без попечения родителей</t>
  </si>
  <si>
    <t>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</si>
  <si>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</si>
  <si>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Дотации на выравнивание бюджетной обеспеченности</t>
  </si>
  <si>
    <t>2 02 02216 05 0000 151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</si>
  <si>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</si>
  <si>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2 02 03024 05 7216 151</t>
  </si>
  <si>
    <t>2 02 03024 05 7253 151</t>
  </si>
  <si>
    <t xml:space="preserve"> 2 02 03024 05 7213 151</t>
  </si>
  <si>
    <t xml:space="preserve"> 2 02 03024 05 7214 151</t>
  </si>
  <si>
    <t xml:space="preserve"> 2 02 03024 05 7212 151</t>
  </si>
  <si>
    <t xml:space="preserve"> 2 02 03024 05 7215 151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</si>
  <si>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</si>
  <si>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2 02 03119 05 0000 151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</si>
  <si>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</si>
  <si>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</si>
  <si>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</si>
  <si>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</si>
  <si>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</si>
  <si>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</si>
  <si>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1 0302250 01 0000 110</t>
  </si>
  <si>
    <t xml:space="preserve"> 2 02 01000 00 0000 000</t>
  </si>
  <si>
    <t xml:space="preserve"> 2 02 00000 00 0000 000</t>
  </si>
  <si>
    <t>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</si>
  <si>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Субсидии на оснащение детских музыкальных школ и школ искусств музыкальными инструментами</t>
  </si>
  <si>
    <t>Учреждения в сфере отдыха и оздоровления</t>
  </si>
  <si>
    <t>09\0\01\R0183</t>
  </si>
  <si>
    <t>Субсидии на мероприятия по развитию комплексной компактной застройки в сельской местности за счет средств бюджета Республики Башкортостан</t>
  </si>
  <si>
    <t>09\0\05\72330</t>
  </si>
  <si>
    <t>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</si>
  <si>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t>
  </si>
  <si>
    <t>01\0\01\72030</t>
  </si>
  <si>
    <t>09\0\09\74000</t>
  </si>
  <si>
    <t>Субсидии на государственную поддержку малого и среднего предпринимательства, включая крестьянские (фермерские) хозяйства, за счет средств федерального бюджета</t>
  </si>
  <si>
    <t>05\0\01\50642</t>
  </si>
  <si>
    <t>Субсидии на мероприятия по развитию водоснабжения в сельской местности за счет средств бюджета Республики Башкортостан</t>
  </si>
  <si>
    <t>09\0\01\R0182</t>
  </si>
  <si>
    <t>01\0\10\50272</t>
  </si>
  <si>
    <t>Субсидии на реализацию мероприятий государcтвенной программы Российской Федерации "Доступная среда на 2011-2020 годы" за счет средств федерального бюджета</t>
  </si>
  <si>
    <t>01\0\10\L0272</t>
  </si>
  <si>
    <t>Реализация мероприятий государcтвенной программы Российской Федерации "Доступная среда на 2011-2020 годы" за счет средств местных бюджетов</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</si>
  <si>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местных бюджетов</t>
  </si>
  <si>
    <t>01\0\02\L0970</t>
  </si>
  <si>
    <t>01\0\08\74140</t>
  </si>
  <si>
    <t>Иные межбюджетные трансферты на приобретение школьно-письменных принадлежностей первоклассникам из многодетных малообеспеченных семей</t>
  </si>
  <si>
    <t>Субсидии на реализацию мероприятий государственной программы Российской Федерации «Доступная среда» на 2011–2020 годы за счет средств федерального бюджета</t>
  </si>
  <si>
    <t>Государственная поддержка муниципальных учреждений культуры за счет средств федерального бюджета</t>
  </si>
  <si>
    <t>Государственная поддержка лучших работников муниципальных учреждений культуры, находящихся на территориях сельских поселений, за счет средств федерального бюджета</t>
  </si>
  <si>
    <t>07\0\01\51440</t>
  </si>
  <si>
    <t>Комплектование книжных фондов библиотек муниципальных образований и государственных библиотек городов Москвы и Санкт-Петербурга за счет средств федерального бюджета</t>
  </si>
  <si>
    <t>07\0\01\S2470</t>
  </si>
  <si>
    <t>03\0\04\50272</t>
  </si>
  <si>
    <t>2 02 02999 05 7122 151</t>
  </si>
  <si>
    <t>2 02 02999 05 7123 151</t>
  </si>
  <si>
    <t>2 02 02051 05 0000 151</t>
  </si>
  <si>
    <t>Субсидии бюджетам муниципальных районов на реализацию федеральных целевых программ</t>
  </si>
  <si>
    <t>2 02 03121 05 0000 151</t>
  </si>
  <si>
    <t>Субвенции бюджетам муниципальных районов на проведение Всероссийской сельскохозяйственной переписи в 2016 году</t>
  </si>
  <si>
    <t xml:space="preserve"> 2 02 04052 05 0000 151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</si>
  <si>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</si>
  <si>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 xml:space="preserve"> 2 02 04053 05 0000 151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</si>
  <si>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</si>
  <si>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2 02 02008 05 0000 151</t>
  </si>
  <si>
    <t>Субсидии бюджетам муниципальных районов на обеспечение жильем молодых семей</t>
  </si>
  <si>
    <t>2 02 02999 05 7120 151</t>
  </si>
  <si>
    <t>2 02 02999 05 7134 151</t>
  </si>
  <si>
    <t xml:space="preserve"> 2 02 04999 05 7505 151</t>
  </si>
  <si>
    <t xml:space="preserve"> 2 02 04999 05 7509 151</t>
  </si>
  <si>
    <t>2 02 02999 05 7124 151</t>
  </si>
  <si>
    <t>2 02 02999 05 7125 151</t>
  </si>
  <si>
    <t>2 02 02215 05 0000 151</t>
  </si>
  <si>
    <t>2 02 02009 05 0000 151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</si>
  <si>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</si>
  <si>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2 02 02207 05 0000 151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</si>
  <si>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</si>
  <si>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2 02 02207 05 7131 151</t>
  </si>
  <si>
    <t xml:space="preserve"> 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</si>
  <si>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</si>
  <si>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2 02 04999 05 7511 151</t>
  </si>
  <si>
    <t xml:space="preserve"> 2 07 00000 00 0000  151</t>
  </si>
  <si>
    <t>ПРОЧИЕ БЕЗВОЗМЕЗДНЫЕ ПОСТУПЛЕНИЯ</t>
  </si>
  <si>
    <t>Прочие безвозмездные поступления в бюджеты муниципальных районов</t>
  </si>
  <si>
    <t>Реализация мероприятий государственной программы Российской Федерации «Доступная среда» на 2011–2020 годы за счет средств местных бюджетов</t>
  </si>
  <si>
    <t>03\0\04\L0272</t>
  </si>
  <si>
    <t xml:space="preserve">Глава муниципального района                                                                   А.В. Суботин                    </t>
  </si>
  <si>
    <t xml:space="preserve">Глава муниципального района                                                                                                А.В. Суботин                    </t>
  </si>
  <si>
    <t xml:space="preserve">Глава муниципального района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</si>
  <si>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</si>
  <si>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</si>
  <si>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</si>
  <si>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t>
  </si>
  <si>
    <t xml:space="preserve">Глава муниципального района                                                                                    А.В. Суботин                    </t>
  </si>
  <si>
    <t xml:space="preserve">Глава муниципального района                                                                                 А.В. Суботин                    </t>
  </si>
  <si>
    <t>Глава муниципального района                                                                          А.В. Суботин</t>
  </si>
  <si>
    <t xml:space="preserve">Глава муниципального района                                                                                                                          А.В. Суботин                                          </t>
  </si>
  <si>
    <t xml:space="preserve">Глава муниципального района                                                                                                                       А.В. Суботин                                          </t>
  </si>
  <si>
    <t xml:space="preserve">Глава муниципального района                                                                                                                                      А.В. Суботин                                          </t>
  </si>
  <si>
    <t xml:space="preserve">Глава муниципального района                                                                                        А.В. Суботин                                          </t>
  </si>
  <si>
    <t>от ______________ 2017 года №_____</t>
  </si>
  <si>
    <t xml:space="preserve">Распределение бюджетных ассигнований муниципального района Мелеузовский район Республики Башкортостан за 2016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</si>
  <si>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                                                                                                                                                     от _________ 2017 года № ____</t>
  </si>
  <si>
    <t>(руб.)</t>
  </si>
  <si>
    <t>от ____________ 2017 года № ____</t>
  </si>
  <si>
    <t>Мелеузовский район Республики Башкортостан за 2016 год</t>
  </si>
  <si>
    <t xml:space="preserve">Распределение бюджетных ассигнований муниципального района Мелеузовский район Республики Башкортостан за 2016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</si>
  <si>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за 2016 год</t>
  </si>
  <si>
    <t xml:space="preserve">                                                                                                     от ___________ 2017 года № ___</t>
  </si>
  <si>
    <t xml:space="preserve">                                                                                                  от __________ 2017 года № ____</t>
  </si>
  <si>
    <t>руб.</t>
  </si>
  <si>
    <t xml:space="preserve">                                                                                                        от ____________2016 года № _____</t>
  </si>
  <si>
    <t xml:space="preserve">                                                                                                        от  ___________2017 года № ___</t>
  </si>
  <si>
    <t xml:space="preserve">                                                                                                                                                                                             от  __________ 2017 года № ____</t>
  </si>
  <si>
    <t>Распределение иных межбюджетных трансфертов на финансирование мероприятий по благоустройству территорий населенных пунктов и осуществлению дорожной деятельности в границах сельских поселений бюджетам поселений за 2016 год                                                                              (средства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</si>
  <si>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за 2016 год</t>
  </si>
  <si>
    <t xml:space="preserve">                                                                                      от _____________ 2017 года № ____</t>
  </si>
  <si>
    <t xml:space="preserve">                                                                                                                                                                                 от __________ 2017 года № _____</t>
  </si>
  <si>
    <t>Распределение субсидий бюджетам поселений муниципального района Мелеузовский район Республики Башкортостан за 2016 год (средства бюджета Республики Башкортостан)</t>
  </si>
  <si>
    <t>рублей</t>
  </si>
  <si>
    <t>Распределение субвенций  на осуществление первичного воинского учета на территориях, где отсутствуют военные комиссариаты, бюджетам поселений муниципального района Мелеузовский район Республики Башкортостан за 2016 год</t>
  </si>
  <si>
    <t>Распределение иных межбюджетных трансфертов по переданным полномочиям на осуществление дорожной деятельности бюджетам поселений муниципального района Мелеузовский район Республики Башкортостан за 2016 год                                                    (средства бюджета муниципального района Мелеузовский район Республики Башкортостан)</t>
  </si>
  <si>
    <t xml:space="preserve">                                                                                         от __________2017 года № ____</t>
  </si>
  <si>
    <t>Источники финансирования дефицита бюджета муниципального района Мелеузовский район Республики Башкортостан за 2016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источнмкам финансирования дефицитов бюджетов</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</si>
  <si>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</si>
  <si>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Коды бюджетной классификации Российской Федерации</t>
  </si>
  <si>
    <t>Кассовое исполнение</t>
  </si>
  <si>
    <t>01 00 00 00 00 0000 000</t>
  </si>
  <si>
    <t>Источники внутреннего финансирования дефицитов бюджетов</t>
  </si>
  <si>
    <t>01 05 00 00 00 0000 500</t>
  </si>
  <si>
    <t>Увеличение прочих остатков средств бюджета</t>
  </si>
  <si>
    <t>01 05 02 01 05 0000 510</t>
  </si>
  <si>
    <t>01 05 00 00 00 0000 600</t>
  </si>
  <si>
    <t>Уменьшение остатков средств бюджета</t>
  </si>
  <si>
    <t>01 05 02 01 05 0000 610</t>
  </si>
  <si>
    <t>Поступление на счета бюджетов</t>
  </si>
  <si>
    <t>Выбытие со счетов бюджетов</t>
  </si>
  <si>
    <t xml:space="preserve">Источники финансирования дефицита бюджета муниципального района </t>
  </si>
  <si>
    <t xml:space="preserve">по кодам классификации источников финансирования </t>
  </si>
  <si>
    <t>дефицитов бюджетов в разрезе главных администраторов</t>
  </si>
  <si>
    <t>Наименование кода администратора, группы, подгруппы, статьи, вида источников финансирования дефицитов бюджетов классификации операций сектора государственного управления</t>
  </si>
  <si>
    <t>Всего</t>
  </si>
  <si>
    <t>Финансовое управление администрации муниципального района Мелеузовский район Республики Башкортостан</t>
  </si>
  <si>
    <t>792 01 00 00 00 00 0000 000</t>
  </si>
  <si>
    <t>ИСТОЧНИКИ ВНУТРЕННЕГО ФИНАНСИРОВАНИЯ ДЕФИЦИТОВ БЮДЖЕТОВ</t>
  </si>
  <si>
    <t>792 01 05 00 00 00 0000 500</t>
  </si>
  <si>
    <t>Поступление финансовых активов</t>
  </si>
  <si>
    <t>792 01 05 02 01 05 0000 510</t>
  </si>
  <si>
    <t>792 01 05 00 00 00 0000 600</t>
  </si>
  <si>
    <t>Выбытие финансовых активов</t>
  </si>
  <si>
    <t>792 01 05 02 01 05 0000 610</t>
  </si>
  <si>
    <t xml:space="preserve">                                                   А.В. Суботин</t>
  </si>
  <si>
    <t xml:space="preserve">                                                                                          муниципального района</t>
  </si>
  <si>
    <t xml:space="preserve">                                                                                          Мелеузовский район </t>
  </si>
  <si>
    <t xml:space="preserve">                                                                                          Республики Башкортостан</t>
  </si>
  <si>
    <t xml:space="preserve">                                                                                          к решению Совета </t>
  </si>
  <si>
    <t xml:space="preserve">                                                                                          Приложение № 6</t>
  </si>
  <si>
    <t xml:space="preserve">                                                                                          № ____ от ___________ 2017 года</t>
  </si>
  <si>
    <t>Приложение № 3</t>
  </si>
  <si>
    <t xml:space="preserve">                                                                                                                                                     Приложение № 4</t>
  </si>
  <si>
    <t>Приложение № 5</t>
  </si>
  <si>
    <t xml:space="preserve">                                                                                         Приложение № 7</t>
  </si>
  <si>
    <t xml:space="preserve">                                                                                                     Приложение № 8</t>
  </si>
  <si>
    <t xml:space="preserve">                                                                                                  Приложение № 9</t>
  </si>
  <si>
    <t xml:space="preserve">                                                                                                                                                                                 Приложение № 10</t>
  </si>
  <si>
    <t xml:space="preserve">                                                                                                        Приложение № 12</t>
  </si>
  <si>
    <t xml:space="preserve">                                                                                      Приложение № 11</t>
  </si>
  <si>
    <t xml:space="preserve">                                                                                                        Приложение № 13</t>
  </si>
  <si>
    <t xml:space="preserve">                                                                                                                                                                                             Приложение № 14</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</si>
  <si>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</si>
  <si>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1 03 02260 01 0000 110</t>
  </si>
  <si>
    <t>Налог, взимаемый с налогоплательщиков, выбравших в качестве объекта налогообложения доходы</t>
  </si>
  <si>
    <t>1 05 02020 02 0000 110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</si>
  <si>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</si>
  <si>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 (за налоговые периоды, истекшие до 1 января 2011 года)</t>
  </si>
  <si>
    <t>ГОСУДАРСТВЕННАЯ ПОШЛИНА</t>
  </si>
  <si>
    <t>1 08 07000 01 0000 110</t>
  </si>
  <si>
    <t>Государственная пошлина за государственную регистрацию, а также за совершение прочих юридически значимых действий</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</si>
  <si>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</si>
  <si>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</si>
  <si>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1 09 00000 00 0000 110</t>
  </si>
  <si>
    <t>ЗАДОЛЖЕННОСТЬ И ПЕРЕРАСЧЕТЫ ПО ОТМЕНЕННЫМ НАЛОГАМ, СБОРАМ И ИНЫМ ОБЯЗАТЕЛЬНЫМ ПЛАТЕЖАМ</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</si>
  <si>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</si>
  <si>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</si>
  <si>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</si>
  <si>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</si>
  <si>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</si>
  <si>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</si>
  <si>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</si>
  <si>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</si>
  <si>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1 11 05313 10 0000 120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</si>
  <si>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</si>
  <si>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1 11 05314 10 0000 120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</si>
  <si>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</si>
  <si>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1 13 01000 00 0000 130</t>
  </si>
  <si>
    <t>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</si>
  <si>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</si>
  <si>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</si>
  <si>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</si>
  <si>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</si>
  <si>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</si>
  <si>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</si>
  <si>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</si>
  <si>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</si>
  <si>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</si>
  <si>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</si>
  <si>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</si>
  <si>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</si>
  <si>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</si>
  <si>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</si>
  <si>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</si>
  <si>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</si>
  <si>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</si>
  <si>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1 16 30000 01 0000 140</t>
  </si>
  <si>
    <t>Денежные взыскания (штрафы) за правонарушения в области дорожного движения</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</si>
  <si>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</si>
  <si>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</si>
  <si>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</si>
  <si>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</si>
  <si>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</si>
  <si>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</si>
  <si>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1 16 35000 00 0000 140</t>
  </si>
  <si>
    <t>Суммы по искам о возмещении вреда, причиненного окружающей среде</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</si>
  <si>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</si>
  <si>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</si>
  <si>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</si>
  <si>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</si>
  <si>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</si>
  <si>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</si>
  <si>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1 16 51030 02 0000 140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</si>
  <si>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</si>
  <si>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1 16 90000 00 0000 140</t>
  </si>
  <si>
    <t>Прочие поступления от денежных взысканий (штрафов) и иных сумм в возмещение ущерба</t>
  </si>
  <si>
    <t>Дотации бюджетам бюджетной системы Российской Федерации</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</si>
  <si>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</si>
  <si>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</si>
  <si>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</si>
  <si>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</si>
  <si>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</si>
  <si>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</si>
  <si>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</si>
  <si>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</si>
  <si>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</si>
  <si>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 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</si>
  <si>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</si>
  <si>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</si>
  <si>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2 02 04999 05 7503 151</t>
  </si>
  <si>
    <t>2 18 00000 00 0000 151</t>
  </si>
  <si>
    <t>2 18 05010 05 0000 151</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</si>
  <si>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</si>
  <si>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выплату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</si>
  <si>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</si>
  <si>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образование и обеспечение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</si>
  <si>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</si>
  <si>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</si>
  <si>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</si>
  <si>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</si>
  <si>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</si>
  <si>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</si>
  <si>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независимо от их организационно-правовой формы на период обучения)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</si>
  <si>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(Прочие)</t>
  </si>
  <si>
    <t>Субсидии бюджетам муниципальных районов на на софинансирование капитальных вложений в объекты муниципальной собственности (Бюджетные инвестиции)</t>
  </si>
  <si>
    <t>Субсидии бюджетам муниципальных районов на реализацию мероприятий государственной программы Российской Федерации "Доступная среда" на 2011-2020 годы (Субсидии на реализацию мероприятий по формированию общей среды жизнедеятельности с учетом потребности инвалидов)</t>
  </si>
  <si>
    <t>Прочие субсидии бюджетам муниципальных районов (Субсидии на софинансирование расходных обязательств)</t>
  </si>
  <si>
    <t>Прочие субсидии бюджетам муниципальных районов (Субсидии на оснащение детских музыкальных школ и школ искусств музыкальными инструментами)</t>
  </si>
  <si>
    <t>Прочие субсидии бюджетам муниципальных районов (Субсидии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t>
  </si>
  <si>
    <t>Прочие субсидии бюджетам муниципальных районов (Субсидии на подготовку и переподготовку квалифицированных специалистов для нужд жилищно-коммунальной отрасли)</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</si>
  <si>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</si>
  <si>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</si>
  <si>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</si>
  <si>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</si>
  <si>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Субвенции бюджетам муниципальных районов на выполнение передаваемых полномочий субъектов Российской Федерации (Субвенции на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</si>
  <si>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по организации и обеспечению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</si>
  <si>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(Отдых и оздоровление детей-сирот и детей, оставшихся без попечения родителей, за счет средств бюджета Республики Башкортостан)</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</si>
  <si>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(в том числе по обустройству и содержанию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</si>
  <si>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</si>
  <si>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(Содержание ребенка в приемной семье)</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</si>
  <si>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</si>
  <si>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(Содержание ребенка в семье опекуна)</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</si>
  <si>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сельских поселений)</t>
  </si>
  <si>
    <t>Прочие межбюджетные трансферты, передаваемые бюджетам муниципальных районов (Межбюджетные трансферты, передаваемые бюджетам на осуществление дорожной деятельности в границах сельских поселений)</t>
  </si>
  <si>
    <t>Прочие межбюджетные трансферты, передаваемые бюджетам муниципальных районов (Межбюджетные трансферты, передаваемые бюджетам на премирование победителей республиканского конкурса "Лучший многоквартирный дом")</t>
  </si>
  <si>
    <t>Прочие межбюджетные трансферты, передаваемые бюджетам муниципальных районов (Межбюджетные трансферты, передаваемые бюджетам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</si>
  <si>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Прочие межбюджетные трансферты, передаваемые бюджетам муниципальных районов (Межбюджетные трансферты, передаваемые бюджетам на приобретение школьно-письменных принадлежностей первоклассникам из многодетных малообеспеченных семей)</t>
  </si>
  <si>
    <t>Прочие безвозмездные поступления в бюджеты муниципальных районов (Поступления в бюджеты поселений от физических лиц на финансовое обеспечение реализации проекта по поддержке местных инициатив)</t>
  </si>
  <si>
    <t>Прочие безвозмездные поступления в бюджеты муниципальных районов (Поступления в бюджеты поселений от юридических лиц на финансовое обеспечение реализации проекта по поддержке местных инициатив)</t>
  </si>
  <si>
    <t>Приложение №1</t>
  </si>
  <si>
    <t>Доходы бюджета муниципального района Мелеузовский район Республики Башкортостан за 2016 год по кодам классификации доходов бюджетов в разрезе главных администраторов доходов</t>
  </si>
  <si>
    <t>Код главного администратора доходов</t>
  </si>
  <si>
    <t>Наименование кода вида доходов, подвидов доходов, классификации сектора государственного управления , относящихся к доходам бюджета</t>
  </si>
  <si>
    <t>ДОХОДЫ, всего</t>
  </si>
  <si>
    <t>048</t>
  </si>
  <si>
    <t>УПРАВЛЕНИЕ ФЕДЕРАЛЬНОЙ СЛУЖБЫ ПО НАДЗОРУ В СФЕРЕ ПРИРОДОПОЛЬЗОВАНИЯ ПО РЕСПУБЛИКЕ БАШКОРТОСТАН</t>
  </si>
  <si>
    <t>048 1 00 00000 00 0000 120</t>
  </si>
  <si>
    <t>048 1 12 00000 00 0000 120</t>
  </si>
  <si>
    <t>048 1 12 01000 01 0000 120</t>
  </si>
  <si>
    <t>048 1 12 01010 01 0000 120</t>
  </si>
  <si>
    <t>048 1 12 01020 01 0000 120</t>
  </si>
  <si>
    <t>048 1 12 01030 01 0000 120</t>
  </si>
  <si>
    <t>048 1 12 01040 01 0000 120</t>
  </si>
  <si>
    <t>048 1 12 01050 01 0000 120</t>
  </si>
  <si>
    <t>048 1 16 00000 00 0000 140</t>
  </si>
  <si>
    <t>048 1 16 25000 00 0000 140</t>
  </si>
  <si>
    <t>048 1 16 25010 01 0000 140</t>
  </si>
  <si>
    <t>048 1 16 25020 01 0000 140</t>
  </si>
  <si>
    <t>048 1 16 25050 01 0000 140</t>
  </si>
  <si>
    <t>081</t>
  </si>
  <si>
    <t>УПРАВЛЕНИЕ ФЕДЕРАЛЬНОЙ СЛУЖБЫ ПО ВЕТЕРИНАРНОМУ И ФИТОСАНИТАРНОМУ НАДЗОРУ ПО РЕСПУБЛИКЕ БАШКОРТОСТАН</t>
  </si>
  <si>
    <t>081 1 00 00000 00 0000 000</t>
  </si>
  <si>
    <t>081 1 16 00000 00 0000 000</t>
  </si>
  <si>
    <t>081 1 16 25000 00 0000 140</t>
  </si>
  <si>
    <t>081 1 16 25060 01 0000 140</t>
  </si>
  <si>
    <t>081 1 16 90000 00 0000 140</t>
  </si>
  <si>
    <t>081 1 16 90050 05 0000 140</t>
  </si>
  <si>
    <t>УПОЛНОМОЧЕННЫЙ ОРГАН ФЕДЕРАЛЬНОГО КАЗНАЧЕЙСТВА</t>
  </si>
  <si>
    <t>100 1 00 00000 00 0000 000</t>
  </si>
  <si>
    <t>100 1 03 00000 00 0000 000</t>
  </si>
  <si>
    <t>100 1 03 02000 01 0000 110</t>
  </si>
  <si>
    <t>100 1 03 02230 01 0000 110</t>
  </si>
  <si>
    <t>100 1 03 02240 01 0000 110</t>
  </si>
  <si>
    <t>100 1 03 02250 01 0000 110</t>
  </si>
  <si>
    <t>100 1 03 02260 01 0000 110</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</si>
  <si>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</si>
  <si>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БАШКОРТОСТАН</t>
  </si>
  <si>
    <t>177 1 00 00000 00 0000 000</t>
  </si>
  <si>
    <t>177 1 16 00000 00 0000 000</t>
  </si>
  <si>
    <t>177 1 16 90000 00 0000 140</t>
  </si>
  <si>
    <t>177 1 16 90050 05 0000 140</t>
  </si>
  <si>
    <t>182</t>
  </si>
  <si>
    <t>УПРАВЛЕНИЕ ФЕДЕРАЛЬНОЙ НАЛОГОВОЙ СЛУЖБЫ ПО РЕСПУБЛИКЕ БАШКОРТОСТАН</t>
  </si>
  <si>
    <t>182 1 00 00000 00 0000 000</t>
  </si>
  <si>
    <t>182 1 01 00000 00 0000 000</t>
  </si>
  <si>
    <t>182 1 01 02000 01 0000 110</t>
  </si>
  <si>
    <t>182 1 01 02010 01 0000 110</t>
  </si>
  <si>
    <t>182 1 01 02020 01 0000 110</t>
  </si>
  <si>
    <t>182 1 01 02030 01 0000 110</t>
  </si>
  <si>
    <t>182 1 01 02040 01 0000 110</t>
  </si>
  <si>
    <t>182 1 05 00000 00 0000 110</t>
  </si>
  <si>
    <t>182 1 05 01000 00 0000 110</t>
  </si>
  <si>
    <t>182 1 05 01010 01 0000 110</t>
  </si>
  <si>
    <t>182 1 05 01011 01 0000 110</t>
  </si>
  <si>
    <t>182 1 05 01012 01 0000 110</t>
  </si>
  <si>
    <t>182 1 05 01020 01 0000 110</t>
  </si>
  <si>
    <t>182 1 05 01021 01 0000 110</t>
  </si>
  <si>
    <t>182 1 05 01022 01 0000 110</t>
  </si>
  <si>
    <t>182 1 05 01050 01 0000 110</t>
  </si>
  <si>
    <t>182 1 05 02000 02 0000 110</t>
  </si>
  <si>
    <t>182 1 05 02010 02 0000 110</t>
  </si>
  <si>
    <t>182 1 05 02020 02 0000 110</t>
  </si>
  <si>
    <t>182 1 05 03000 01 0000 110</t>
  </si>
  <si>
    <t>182 1 05 03010 01 0000 110</t>
  </si>
  <si>
    <t>182 1 05 03020 01 0000 110</t>
  </si>
  <si>
    <t>182 1 05 04000 02 0000 110</t>
  </si>
  <si>
    <t>182 1 05 04020 02 0000 110</t>
  </si>
  <si>
    <t>182 1 07 00000 00 0000 110</t>
  </si>
  <si>
    <t>182 1 07 01000 01 0000 110</t>
  </si>
  <si>
    <t>182 1 07 01020 01 0000 110</t>
  </si>
  <si>
    <t>182 1 08 00000 00 0000 110</t>
  </si>
  <si>
    <t>182 1 08 03000 01 0000 110</t>
  </si>
  <si>
    <t>Государственная пошлина по делам, рассматриваемым в судах общей юрисдикции, мировыми судьями</t>
  </si>
  <si>
    <t>182 1 08 03010 01 0000 110</t>
  </si>
  <si>
    <t>182 1 09 00000 00 0000 110</t>
  </si>
  <si>
    <t>182 1 09 07000 00 0000 110</t>
  </si>
  <si>
    <t>Прочие налоги и сборы (по отмененным местным налогам и сборам)</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</si>
  <si>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</si>
  <si>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</si>
  <si>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182 1 09 07033 05 0000 110</t>
  </si>
  <si>
    <t>182 1 16 00000 00 0000 000</t>
  </si>
  <si>
    <t>182 1 16 03000 00 0000 140</t>
  </si>
  <si>
    <t>Денежные взыскания (штрафы) за нарушение законодательства о налогах и сборах</t>
  </si>
  <si>
    <t>182 1 16 03010 01 0000 140</t>
  </si>
  <si>
    <t>182 1 16 03030 01 0000 140</t>
  </si>
  <si>
    <t>182 1 16 06000 01 0000 140</t>
  </si>
  <si>
    <t>188</t>
  </si>
  <si>
    <t>МИНИСТЕРСТВО ВНУТРЕННИХ ДЕЛ ПО РЕСПУБЛИКЕ БАШКОРТОСТАН</t>
  </si>
  <si>
    <t>188 1 00 00000 00 0000 000</t>
  </si>
  <si>
    <t>188 1 16 00000 00 0000 000</t>
  </si>
  <si>
    <t>188 1 16 08000 01 0000 140</t>
  </si>
  <si>
    <t>188 1 16 08010 01 0000 140</t>
  </si>
  <si>
    <t>188 1 16 30000 01 0000 140</t>
  </si>
  <si>
    <t>188 1 16 30010 01 0000 140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</si>
  <si>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</si>
  <si>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188 1 16 30014 01 0000 140</t>
  </si>
  <si>
    <t>188 1 16 30030 01 0000 140</t>
  </si>
  <si>
    <t>188 1 16 43000 01 0000 140</t>
  </si>
  <si>
    <t>188 1 16 90000 00 0000 140</t>
  </si>
  <si>
    <t>188 1 16 90050 05 0000 140</t>
  </si>
  <si>
    <t>321</t>
  </si>
  <si>
    <t>УПРАВЛЕНИЕ ФЕДЕРАЛЬНОЙ СЛУЖБЫ ГОСУДАРСТВЕННОЙ РЕГИСТРАЦИИ, КАДАСТРА И КАРТОГРАФИИ ПО РЕСПУБЛИКЕ БАШКОРТОСТАН</t>
  </si>
  <si>
    <t>321 1 00 00000 00 0000 000</t>
  </si>
  <si>
    <t>321 1 16 00000 00 0000 000</t>
  </si>
  <si>
    <t>321 1 16 25000 00 0000 140</t>
  </si>
  <si>
    <t>321 1 16 25060 01 0000 140</t>
  </si>
  <si>
    <t>322</t>
  </si>
  <si>
    <t>УПРАВЛЕНИЕ ФЕДЕРАЛЬНОЙ СЛУЖБЫ СУДЕБНЫХ ПРИСТАВОВ ПО РЕСПУБЛИКЕ БАШКОРТОСТАН</t>
  </si>
  <si>
    <t>322 1 00 00000 00 0000 000</t>
  </si>
  <si>
    <t>322 1 16 00000 00 0000 000</t>
  </si>
  <si>
    <t>322 1 16 21000 00 0000 140</t>
  </si>
  <si>
    <t>Денежные взыскания (штрафы) и иные суммы, взыскиваемые с лиц, виновных в совершении преступлений, и в возмещение ущерба имуществу</t>
  </si>
  <si>
    <t>322 1 16 21050 05 0000 140</t>
  </si>
  <si>
    <t>498</t>
  </si>
  <si>
    <t>ПРИУРАЛЬСКОЕ УПРАВЛЕНИЕ ФЕДЕРАЛЬНОЙ СЛУЖБЫ ПО ЭКОЛОГИЧЕСКОМУ, ТЕХНОЛОГИЧЕСКОМУ И АТОМНОМУ НАДЗОРУ</t>
  </si>
  <si>
    <t>498 1 00 00000 00 0000 000</t>
  </si>
  <si>
    <t>498 1 16 00000 00 0000 000</t>
  </si>
  <si>
    <t>498 1 16 41000 01 0000 140</t>
  </si>
  <si>
    <t>498 1 16 45000 01 0000 140</t>
  </si>
  <si>
    <t>706</t>
  </si>
  <si>
    <t>Администрации муниципальных районов и городских округов Республики Башкортостан</t>
  </si>
  <si>
    <t>706 1 00 00000 00 0000 000</t>
  </si>
  <si>
    <t>706 1 08 00000 00 0000 000</t>
  </si>
  <si>
    <t>706 1 08 07000 01 0000 110</t>
  </si>
  <si>
    <t>706 1 08 07150 01 0000 110</t>
  </si>
  <si>
    <t>706 1 08 07170 01 0000 110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</si>
  <si>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</si>
  <si>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706 1 08 07174 01 0000 110</t>
  </si>
  <si>
    <t>706 1 11 00000 00 0000 000</t>
  </si>
  <si>
    <t>706 1 11 09000 00 0000 000</t>
  </si>
  <si>
    <t>706 1 11 09040 00 0000 000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</si>
  <si>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</si>
  <si>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706 1 11 09045 05 0000 120</t>
  </si>
  <si>
    <t>706 1 13 00000 00 0000 000</t>
  </si>
  <si>
    <t>706 1 13 01000 00 0000 000</t>
  </si>
  <si>
    <t>706 1 13 01990 00 0000 000</t>
  </si>
  <si>
    <t>Прочие доходы от оказания платных услуг (работ)</t>
  </si>
  <si>
    <t>706 1 13 01995 05 0000 130</t>
  </si>
  <si>
    <t>706 1 13 02000 00 0000 000</t>
  </si>
  <si>
    <t>706 1 13 02060 00 0000 000</t>
  </si>
  <si>
    <t>Доходы, поступающие в порядке возмещения расходов, понесенных в связи с эксплуатацией имущества</t>
  </si>
  <si>
    <t>706 1 13 02065 05 0000 130</t>
  </si>
  <si>
    <t>706 1 16 00000 00 0000 000</t>
  </si>
  <si>
    <t>706 1 16 32000 00 0000 000</t>
  </si>
  <si>
    <t>706 1 16 32000 05 0000 140</t>
  </si>
  <si>
    <t>706 1 16 37000 00 0000 000</t>
  </si>
  <si>
    <t>706 1 16 37040 05 0000 140</t>
  </si>
  <si>
    <t>706 1 16 51000 02 0000 140</t>
  </si>
  <si>
    <t>706 1 16 51030 02 0000 140</t>
  </si>
  <si>
    <t>706 1 16 90000 00 0000 000</t>
  </si>
  <si>
    <t>706 1 16 90050 05 0000 140</t>
  </si>
  <si>
    <t>706 1 17 00000 00 0000 000</t>
  </si>
  <si>
    <t>706 1 17 05000 00 0000 000</t>
  </si>
  <si>
    <t>Прочие неналоговые доходы</t>
  </si>
  <si>
    <t>706 1 17 05050 05 0000 180</t>
  </si>
  <si>
    <t>706 2 00 00000 00 0000 000</t>
  </si>
  <si>
    <t>706 2 02 00000 00 0000 000</t>
  </si>
  <si>
    <t>706 2 02 02000 00 0000 000</t>
  </si>
  <si>
    <t>706 2 02 02008 00 0000 000</t>
  </si>
  <si>
    <t>Субсидии бюджетам на обеспечение жильем молодых семей</t>
  </si>
  <si>
    <t>706 2 02 02008 05 0000 151</t>
  </si>
  <si>
    <t>706 2 02 02009 00 0000 000</t>
  </si>
  <si>
    <t>Субсидии бюджетам на государственную поддержку малого и среднего предпринимательства, включая крестьянские (фермерские) хозяйства</t>
  </si>
  <si>
    <t>706 2 02 02009 05 0000 151</t>
  </si>
  <si>
    <t>706 2 02 02051 00 0000 000</t>
  </si>
  <si>
    <t>Субсидии бюджетам на реализацию федеральных целевых программ</t>
  </si>
  <si>
    <t>706 2 02 02051 05 0000 151</t>
  </si>
  <si>
    <t>706 2 02 02077 00 0000 000</t>
  </si>
  <si>
    <t>Субсидии бюджетам на софинансирование капитальных вложений в объекты государственной (муниципальной) собственности</t>
  </si>
  <si>
    <t>706 2 02 02077 05 0000 151</t>
  </si>
  <si>
    <t>706 2 02 02207 00 0000 000</t>
  </si>
  <si>
    <t>Субсидии бюджетам на реализацию мероприятий государственной программы Российской Федерации «Доступная среда» на 2011–2020 годы</t>
  </si>
  <si>
    <t>706 2 02 02207 05 0000 151</t>
  </si>
  <si>
    <t>706 2 02 02215 00 0000 000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</si>
  <si>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</si>
  <si>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706 2 02 02215 05 0000 151</t>
  </si>
  <si>
    <t>706 2 02 02216 00 0000 000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</si>
  <si>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</si>
  <si>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706 2 02 02216 05 0000 151</t>
  </si>
  <si>
    <t>706 2 02 02999 00 0000 000</t>
  </si>
  <si>
    <t>706 2 02 02999 05 0000 151</t>
  </si>
  <si>
    <t>706 2 02 03000 00 0000 000</t>
  </si>
  <si>
    <t>706 2 02 03015 00 0000 000</t>
  </si>
  <si>
    <t>Субвенции бюджетам на осуществление первичного воинского учета на территориях, где отсутствуют военные комиссариаты</t>
  </si>
  <si>
    <t>706 2 02 03015 05 0000 151</t>
  </si>
  <si>
    <t>706 2 02 03020 00 0000 000</t>
  </si>
  <si>
    <t>Субвенции бюджетам на выплату единовременного пособия при всех формах устройства детей, лишенных родительского попечения, в семью</t>
  </si>
  <si>
    <t>706 2 02 03020 05 0000 151</t>
  </si>
  <si>
    <t>706 2 02 03024 00 0000 000</t>
  </si>
  <si>
    <t>706 2 02 03024 05 0000 151</t>
  </si>
  <si>
    <t>706 2 02 03027 00 0000 000</t>
  </si>
  <si>
    <t>706 2 02 03027 05 0000 151</t>
  </si>
  <si>
    <t>706 2 02 03029 00 0000 000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</si>
  <si>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</si>
  <si>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706 2 02 03029 05 0000 151</t>
  </si>
  <si>
    <t>706 2 02 03119 00 0000 000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</si>
  <si>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</si>
  <si>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706 2 02 03119 05 0000 151</t>
  </si>
  <si>
    <t>706 2 02 03121 00 0000 000</t>
  </si>
  <si>
    <t>Субвенции бюджетам на проведение Всероссийской сельскохозяйственной переписи в 2016 году</t>
  </si>
  <si>
    <t>706 2 02 03121 05 0000 151</t>
  </si>
  <si>
    <t>706 2 02 04000 00 0000 000</t>
  </si>
  <si>
    <t>706 2 02 04014 00 0000 000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</si>
  <si>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</si>
  <si>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706 2 02 04014 05 0000 151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</si>
  <si>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</si>
  <si>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706 2 02 04025 00 0000 000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</si>
  <si>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</si>
  <si>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706 2 02 04025 05 0000 151</t>
  </si>
  <si>
    <t>706 2 02 04052 00 0000 000</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</si>
  <si>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</si>
  <si>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706 2 02 04052 05 0000 151</t>
  </si>
  <si>
    <t>706 2 02 04053 00 0000 000</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</si>
  <si>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</si>
  <si>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706 2 02 04053 05 0000 151</t>
  </si>
  <si>
    <t>706 2 02 04999 00 0000 000</t>
  </si>
  <si>
    <t>706 2 02 04999 05 0000 151</t>
  </si>
  <si>
    <t>Прочие межбюджетные трансферты, передаваемые бюджетам муниципальных районов</t>
  </si>
  <si>
    <t>706 2 07 00000 00 0000 000</t>
  </si>
  <si>
    <t>706 2 07 05000 05 0000 180</t>
  </si>
  <si>
    <t>706 2 07 05030 05 0000 180</t>
  </si>
  <si>
    <t>706 2 18 00000 00 0000 000</t>
  </si>
  <si>
    <t>706 2 18 05000 05 0000 151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</si>
  <si>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Доходы бюджетов муниципальных районов от возврата организациями остатков субсидий прошлых лет</t>
  </si>
  <si>
    <t>706 2 18 05010 05 0000 151</t>
  </si>
  <si>
    <t>706 2 19 00000 00 0000 000</t>
  </si>
  <si>
    <t>706 2 19 05000 05 0000 151</t>
  </si>
  <si>
    <t>792</t>
  </si>
  <si>
    <t>Финансовые управления администраций муниципальных районов и городских округов</t>
  </si>
  <si>
    <t>ДОХОДЫ</t>
  </si>
  <si>
    <t>792 1 16 00000 00 0000 000</t>
  </si>
  <si>
    <t>792 1 16 32000 00 0000 000</t>
  </si>
  <si>
    <t>792 1 16 32000 05 0000 140</t>
  </si>
  <si>
    <t>792 1 17 00000 00 0000 000</t>
  </si>
  <si>
    <t>792 1 17 05000 00 0000 000</t>
  </si>
  <si>
    <t>792 1 17 05050 05 0000 180</t>
  </si>
  <si>
    <t>792 2 00 00000 00 0000 000</t>
  </si>
  <si>
    <t>792 2 02 00000 00 0000 000</t>
  </si>
  <si>
    <t>792 2 02 01000 00 0000 000</t>
  </si>
  <si>
    <t>792 2 02 01001 00 0000 000</t>
  </si>
  <si>
    <t>792 2 02 01001 05 0000 151</t>
  </si>
  <si>
    <t>792 2 02 01003 00 0000 000</t>
  </si>
  <si>
    <t>792 2 02 01003 05 0000 151</t>
  </si>
  <si>
    <t>792 2 02 01009 00 0000 000</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</si>
  <si>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</si>
  <si>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792 2 02 01009 05 0000 151</t>
  </si>
  <si>
    <t>792 2 02 02000 00 0000 000</t>
  </si>
  <si>
    <t>792 2 02 02999 00 0000 000</t>
  </si>
  <si>
    <t>792 2 02 02999 05 0000 151</t>
  </si>
  <si>
    <t>792 2 02 03000 00 0000 000</t>
  </si>
  <si>
    <t>792 2 02 03024 00 0000 000</t>
  </si>
  <si>
    <t>792 2 02 03024 05 0000 151</t>
  </si>
  <si>
    <t>812</t>
  </si>
  <si>
    <t>УПРАВЛЕНИЕ ВЕТЕРИНАРИИ РЕСПУБЛИКИ БАШКОРТОСТАН</t>
  </si>
  <si>
    <t>812 1 00 00000 00 0000 000</t>
  </si>
  <si>
    <t>812 1 16 00000 00 0000 000</t>
  </si>
  <si>
    <t>812 1 16 90000 00 0000 140</t>
  </si>
  <si>
    <t>812 1 16 90050 05 0000 140</t>
  </si>
  <si>
    <t>814</t>
  </si>
  <si>
    <t>ГОСУДАРСТВЕННЫЙ КОМИТЕТ РЕСПУБЛИКИ БАШКОРТОСТАН ПО ТОРГОВЛЕ И ЗАЩИТЕ ПРАВ ПОТРЕБИТЕЛЕЙ</t>
  </si>
  <si>
    <t>814 1 00 00000 00 0000 000</t>
  </si>
  <si>
    <t>814 1 16 00000 00 0000 000</t>
  </si>
  <si>
    <t>814 1 16 90000 00 0000 140</t>
  </si>
  <si>
    <t>814 1 16 90050 05 0000 140</t>
  </si>
  <si>
    <t>815</t>
  </si>
  <si>
    <t>ГОСУДАРСТВЕННАЯ ИНСПЕКЦИЯ ПО НАДЗОРУ ЗА ТЕХНИЧЕСКИМ СОСТОЯНИЕМ САМОХОДНЫХ МАШИН И ДРУГИХ ВИДОВ ТЕХНИКИ РЕСПУБЛИКИ БАШКОРТОСТАН</t>
  </si>
  <si>
    <t>815 1 00 00000 00 0000 000</t>
  </si>
  <si>
    <t>815 1 16 00000 00 0000 000</t>
  </si>
  <si>
    <t>815 1 16 90000 00 0000 140</t>
  </si>
  <si>
    <t>815 1 16 90050 05 0000 140</t>
  </si>
  <si>
    <t>817</t>
  </si>
  <si>
    <t>ГОСУДАРСТВЕННЫЙ КОМИТЕТ РЕСПУБЛИКИ БАШКОРТОСТАН ПО ЖИЛИЩНОМУ И СТРОИТЕЛЬНОМУ НАДЗОРУ</t>
  </si>
  <si>
    <t>817 1 00 00000 00 0000 000</t>
  </si>
  <si>
    <t>817 1 16 00000 00 0000 000</t>
  </si>
  <si>
    <t>817 1 16 90000 00 0000 140</t>
  </si>
  <si>
    <t>817 1 16 90050 05 0000 140</t>
  </si>
  <si>
    <t>854</t>
  </si>
  <si>
    <t>МИНИСТЕРСТВО ЗДРАВООХРАНЕНИЯ РЕСПУБЛИКИ БАШКОРТОСТАН</t>
  </si>
  <si>
    <t>854 1 00 00000 00 0000 000</t>
  </si>
  <si>
    <t>854 1 16 00000 00 0000 000</t>
  </si>
  <si>
    <t>854 1 16 90000 00 0000 140</t>
  </si>
  <si>
    <t>854 1 16 90050 05 0000 140</t>
  </si>
  <si>
    <t>863</t>
  </si>
  <si>
    <t>МИНИСТЕРСТВО ЗЕМЕЛЬНЫХ И ИМУЩЕСТВЕННЫХ ОТНОШЕНИЙ РЕСПУБЛИКИ БАШКОРТОСТАН</t>
  </si>
  <si>
    <t>863 1 00 00000 00 0000 000</t>
  </si>
  <si>
    <t>863 1 11 00000 00 0000 000</t>
  </si>
  <si>
    <t>863 1 11 05000 00 0000 120</t>
  </si>
  <si>
    <t>863 1 11 05010 00 0000 120</t>
  </si>
  <si>
    <t>863 1 11 05013 10 0000 120</t>
  </si>
  <si>
    <t>863 1 11 05013 13 0000 120</t>
  </si>
  <si>
    <t>863 1 11 05020 00 0000 120</t>
  </si>
  <si>
    <t>863 1 11 05025 05 0000 120</t>
  </si>
  <si>
    <t>863 1 11 05030 00 0000 120</t>
  </si>
  <si>
    <t>863 1 11 05035 05 0000 120</t>
  </si>
  <si>
    <t>863 1 11 05070 00 0000 120</t>
  </si>
  <si>
    <t>863 1 11 05075 05 0000 120</t>
  </si>
  <si>
    <t>863 1 11 05300 00 0000 120</t>
  </si>
  <si>
    <t>863 1 11 05310 00 0000 120</t>
  </si>
  <si>
    <t>863 1 11 05313 10 0000 120</t>
  </si>
  <si>
    <t>863 1 11 05314 10 0000 120</t>
  </si>
  <si>
    <t>863 1 11 07000 00 0000 120</t>
  </si>
  <si>
    <t>863 1 11 07010 00 0000 120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</si>
  <si>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</si>
  <si>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863 1 11 07015 05 0000 120</t>
  </si>
  <si>
    <t>863 1 14 00000 00 0000 000</t>
  </si>
  <si>
    <t>863 1 14 02000 00 0000 410</t>
  </si>
  <si>
    <t>863 1 14 02050 05 0000 410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</si>
  <si>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t>
  </si>
  <si>
    <t>863 1 14 02053 05 0000 410</t>
  </si>
  <si>
    <t>863 1 14 06000 00 0000 430</t>
  </si>
  <si>
    <t>863 1 14 06010 00 0000 430</t>
  </si>
  <si>
    <t>863 1 14 06013 10 0000 430</t>
  </si>
  <si>
    <t>863 1 14 06013 13 0000 430</t>
  </si>
  <si>
    <t>863 1 14 06300 00 0000 430</t>
  </si>
  <si>
    <t>863 1 14 06310 00 0000 430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</si>
  <si>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</si>
  <si>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863 1 14 06313 10 0000 430</t>
  </si>
  <si>
    <t>863 1 14 06313 13 0000 430</t>
  </si>
  <si>
    <t>876</t>
  </si>
  <si>
    <t>УПРАВЛЕНИЕ ПО КОНТРОЛЮ И НАДЗОРУ В СФЕРЕ ОБРАЗОВАНИЯ РЕСПУБЛИКИ БАШКОРТОСТАН</t>
  </si>
  <si>
    <t>876 1 00 00000 00 0000 000</t>
  </si>
  <si>
    <t>876 1 16 00000 00 0000 000</t>
  </si>
  <si>
    <t>876 1 16 90000 00 0000 140</t>
  </si>
  <si>
    <t>876 1 16 90050 05 0000 140</t>
  </si>
  <si>
    <t>890</t>
  </si>
  <si>
    <t>МИНИСТЕРСТВО ПРИРОДОПОЛЬЗОВАНИЯ И ЭКОЛОГИИ РЕСПУБЛИКИ БАШКОРТОСТАН</t>
  </si>
  <si>
    <t>890 1 00 00000 00 0000 000</t>
  </si>
  <si>
    <t>890 1 16 00000 00 0000 000</t>
  </si>
  <si>
    <t>890 1 16 25000 00 0000 140</t>
  </si>
  <si>
    <t>890 1 16 25010 01 0000 140</t>
  </si>
  <si>
    <t>890 1 16 25030 01 0000 140</t>
  </si>
  <si>
    <t>890 1 16 25050 01 0000 140</t>
  </si>
  <si>
    <t>890 1 16 25080 00 0000 140</t>
  </si>
  <si>
    <t>Денежные взыскания (штрафы) за нарушение водного законодательства</t>
  </si>
  <si>
    <t>890 1 16 25085 05 0000 140</t>
  </si>
  <si>
    <t>890 1 16 35000 00 0000 140</t>
  </si>
  <si>
    <t>890 1 16 35030 05 0000 140</t>
  </si>
  <si>
    <t xml:space="preserve">Глава муниципального района                                         </t>
  </si>
  <si>
    <t xml:space="preserve">А.В. Суботин       </t>
  </si>
  <si>
    <t>Приложение №2</t>
  </si>
  <si>
    <t xml:space="preserve">Доходы бюджета муниципального района Мелеузовский район Республики Башкортостан </t>
  </si>
  <si>
    <t>государственного управления, относящихся к доходам бюджета муниципального района</t>
  </si>
  <si>
    <t>Мелеузовский район Республики Башкортостан</t>
  </si>
  <si>
    <t xml:space="preserve">за 2016 год по кодам видов доходов, подвидов доходов, классификации операций сектора </t>
  </si>
  <si>
    <t>на софинансирование расходных обязательств, возникающих при выполнении полномочий органов местного самоуправления по обращениям избирателей, адресованным депутатам Гос.Собрания - Курултая РБ в ходе осуществления ими депутатской деятельности</t>
  </si>
  <si>
    <t>ремонт дорог</t>
  </si>
  <si>
    <t>мероприятия по землеустройству</t>
  </si>
  <si>
    <t>решение вопросов в сфере ЖКХ</t>
  </si>
  <si>
    <t>ремонт объектов муниципальной собственности</t>
  </si>
  <si>
    <t>Распределение иных межбюджетных трансфертов бюджетам поселений муниципального района Мелеузовский район Республики Башкортостан за 2016 год (средства бюджета муниципального района Мелеузовский район Республики Башкортостан)</t>
  </si>
  <si>
    <t>благоустройство населенных пунктов, установка детской спортивной игровой площадки</t>
  </si>
  <si>
    <t>укрепление материально-технической базы для МАУ ГДК, мероприятия в сфере культуры</t>
  </si>
  <si>
    <t>проведение мероприятий в области коммунального хозяйства</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</si>
</sst>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 numFmtId="193" formatCode="_-* #,##0.0_р_._-;\-* #,##0.0_р_._-;_-* &quot;-&quot;??_р_._-;_-@_-"/>
    <numFmt numFmtId="194" formatCode="#,##0.00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2"/>
      <color indexed="8"/>
      <name val="Times New Roman"/>
      <family val="1"/>
    </font>
    <font>
      <sz val="9"/>
      <name val="Times New Roman"/>
      <family val="1"/>
    </font>
    <font>
      <sz val="9"/>
      <name val="Arial Cyr"/>
      <family val="0"/>
    </font>
    <font>
      <b/>
      <sz val="8"/>
      <name val="Times New Roman"/>
      <family val="1"/>
    </font>
    <font>
      <sz val="8"/>
      <name val="Times New Roman"/>
      <family val="1"/>
    </font>
    <font>
      <b/>
      <i/>
      <sz val="11"/>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51"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1" borderId="0" applyNumberFormat="0" applyBorder="0" applyAlignment="0" applyProtection="0"/>
  </cellStyleXfs>
  <cellXfs count="260">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6" fillId="0" borderId="0" xfId="0" applyFont="1" applyFill="1" applyAlignment="1">
      <alignment horizontal="right" vertical="center" wrapText="1"/>
    </xf>
    <xf numFmtId="0" fontId="1" fillId="0" borderId="10" xfId="0" applyFont="1" applyFill="1" applyBorder="1" applyAlignment="1">
      <alignment horizontal="left" vertical="top"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4" fontId="1" fillId="0" borderId="11"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1" fillId="32" borderId="0" xfId="0" applyFont="1" applyFill="1" applyAlignment="1">
      <alignment/>
    </xf>
    <xf numFmtId="0" fontId="1" fillId="32" borderId="0" xfId="0" applyFont="1" applyFill="1" applyAlignment="1">
      <alignment horizontal="right"/>
    </xf>
    <xf numFmtId="0" fontId="1" fillId="32" borderId="12" xfId="0" applyFont="1" applyFill="1" applyBorder="1" applyAlignment="1">
      <alignment horizontal="center" vertical="top" wrapText="1"/>
    </xf>
    <xf numFmtId="0" fontId="1" fillId="32" borderId="0" xfId="0" applyFont="1" applyFill="1" applyAlignment="1">
      <alignment wrapText="1"/>
    </xf>
    <xf numFmtId="0" fontId="1" fillId="32" borderId="13" xfId="0" applyFont="1" applyFill="1" applyBorder="1" applyAlignment="1">
      <alignment wrapText="1"/>
    </xf>
    <xf numFmtId="0" fontId="2" fillId="32" borderId="13" xfId="0" applyFont="1" applyFill="1" applyBorder="1" applyAlignment="1">
      <alignment wrapText="1"/>
    </xf>
    <xf numFmtId="0" fontId="2" fillId="32" borderId="10" xfId="0" applyFont="1" applyFill="1" applyBorder="1" applyAlignment="1">
      <alignment horizontal="left" vertical="top" wrapText="1"/>
    </xf>
    <xf numFmtId="0" fontId="12" fillId="32" borderId="10" xfId="0" applyFont="1" applyFill="1" applyBorder="1" applyAlignment="1">
      <alignment vertical="top" wrapText="1"/>
    </xf>
    <xf numFmtId="0" fontId="2" fillId="32" borderId="0" xfId="0" applyFont="1" applyFill="1" applyAlignment="1">
      <alignment wrapText="1"/>
    </xf>
    <xf numFmtId="0" fontId="1" fillId="32" borderId="10" xfId="0" applyFont="1" applyFill="1" applyBorder="1" applyAlignment="1">
      <alignment horizontal="left" vertical="top" wrapText="1"/>
    </xf>
    <xf numFmtId="0" fontId="9" fillId="32" borderId="10" xfId="0" applyFont="1" applyFill="1" applyBorder="1" applyAlignment="1">
      <alignment vertical="top" wrapText="1"/>
    </xf>
    <xf numFmtId="0" fontId="1" fillId="32" borderId="0" xfId="0" applyFont="1" applyFill="1" applyAlignment="1">
      <alignment wrapText="1"/>
    </xf>
    <xf numFmtId="0" fontId="9" fillId="32" borderId="11" xfId="0" applyFont="1" applyFill="1" applyBorder="1" applyAlignment="1">
      <alignment vertical="top" wrapText="1"/>
    </xf>
    <xf numFmtId="0" fontId="1" fillId="32" borderId="0" xfId="0" applyFont="1" applyFill="1" applyBorder="1" applyAlignment="1">
      <alignment horizontal="left" vertical="top" wrapText="1"/>
    </xf>
    <xf numFmtId="0" fontId="9" fillId="32" borderId="0" xfId="0" applyFont="1" applyFill="1" applyBorder="1" applyAlignment="1">
      <alignment vertical="top" wrapText="1"/>
    </xf>
    <xf numFmtId="192" fontId="1" fillId="32" borderId="0" xfId="0" applyNumberFormat="1" applyFont="1" applyFill="1" applyBorder="1" applyAlignment="1">
      <alignment horizontal="center" vertical="center" wrapText="1"/>
    </xf>
    <xf numFmtId="0" fontId="1" fillId="32" borderId="0" xfId="0" applyFont="1" applyFill="1" applyAlignment="1">
      <alignment horizontal="right" wrapText="1"/>
    </xf>
    <xf numFmtId="0" fontId="1" fillId="32" borderId="0" xfId="0" applyFont="1" applyFill="1" applyAlignment="1">
      <alignment vertical="top"/>
    </xf>
    <xf numFmtId="0" fontId="1" fillId="32" borderId="0" xfId="0" applyFont="1" applyFill="1" applyAlignment="1">
      <alignment/>
    </xf>
    <xf numFmtId="4" fontId="2" fillId="32" borderId="11" xfId="0" applyNumberFormat="1" applyFont="1" applyFill="1" applyBorder="1" applyAlignment="1">
      <alignment horizontal="right" vertical="center" wrapText="1"/>
    </xf>
    <xf numFmtId="4" fontId="2" fillId="32" borderId="10" xfId="0" applyNumberFormat="1" applyFont="1" applyFill="1" applyBorder="1" applyAlignment="1">
      <alignment horizontal="right" vertical="center" wrapText="1"/>
    </xf>
    <xf numFmtId="4" fontId="1" fillId="32" borderId="10" xfId="0" applyNumberFormat="1" applyFont="1" applyFill="1" applyBorder="1" applyAlignment="1">
      <alignment horizontal="right" vertical="center" wrapText="1"/>
    </xf>
    <xf numFmtId="4" fontId="1" fillId="32" borderId="14" xfId="0" applyNumberFormat="1" applyFont="1" applyFill="1" applyBorder="1" applyAlignment="1">
      <alignment horizontal="right" vertical="center" wrapText="1"/>
    </xf>
    <xf numFmtId="4" fontId="1" fillId="0" borderId="11" xfId="0" applyNumberFormat="1" applyFont="1" applyFill="1" applyBorder="1" applyAlignment="1">
      <alignment horizontal="right" vertical="center" wrapText="1"/>
    </xf>
    <xf numFmtId="0" fontId="1" fillId="0" borderId="10" xfId="0" applyFont="1" applyFill="1" applyBorder="1" applyAlignment="1">
      <alignment horizontal="center" vertical="center" wrapText="1"/>
    </xf>
    <xf numFmtId="49" fontId="19" fillId="0" borderId="0" xfId="0" applyNumberFormat="1" applyFont="1" applyFill="1" applyAlignment="1">
      <alignment horizontal="left" vertical="top"/>
    </xf>
    <xf numFmtId="0" fontId="19" fillId="0" borderId="0" xfId="0" applyFont="1" applyFill="1" applyAlignment="1">
      <alignment horizontal="left" vertical="top" wrapText="1"/>
    </xf>
    <xf numFmtId="4" fontId="19" fillId="0" borderId="0" xfId="0" applyNumberFormat="1" applyFont="1" applyFill="1" applyBorder="1" applyAlignment="1">
      <alignment horizontal="right" vertical="top"/>
    </xf>
    <xf numFmtId="0" fontId="19" fillId="0" borderId="0" xfId="0" applyFont="1" applyFill="1" applyAlignment="1">
      <alignment horizontal="left" vertical="top"/>
    </xf>
    <xf numFmtId="4" fontId="19" fillId="0" borderId="0" xfId="0" applyNumberFormat="1" applyFont="1" applyFill="1" applyAlignment="1">
      <alignment horizontal="right"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49" fontId="57" fillId="0" borderId="10" xfId="0" applyNumberFormat="1" applyFont="1" applyFill="1" applyBorder="1" applyAlignment="1">
      <alignment horizontal="left" vertical="top" wrapText="1"/>
    </xf>
    <xf numFmtId="0" fontId="57" fillId="0" borderId="10" xfId="0" applyFont="1" applyFill="1" applyBorder="1" applyAlignment="1">
      <alignment horizontal="left" vertical="top" wrapText="1"/>
    </xf>
    <xf numFmtId="4" fontId="57" fillId="0" borderId="10" xfId="0" applyNumberFormat="1" applyFont="1" applyFill="1" applyBorder="1" applyAlignment="1">
      <alignment horizontal="right" vertical="top" wrapText="1"/>
    </xf>
    <xf numFmtId="0" fontId="57" fillId="0" borderId="0" xfId="0" applyFont="1" applyFill="1" applyAlignment="1">
      <alignment horizontal="left" vertical="top"/>
    </xf>
    <xf numFmtId="49" fontId="57" fillId="0" borderId="10" xfId="0" applyNumberFormat="1" applyFont="1" applyFill="1" applyBorder="1" applyAlignment="1">
      <alignment horizontal="left" vertical="top"/>
    </xf>
    <xf numFmtId="4" fontId="57" fillId="0" borderId="10" xfId="0" applyNumberFormat="1" applyFont="1" applyFill="1" applyBorder="1" applyAlignment="1">
      <alignment horizontal="right" vertical="top"/>
    </xf>
    <xf numFmtId="49" fontId="19" fillId="0" borderId="10" xfId="0" applyNumberFormat="1" applyFont="1" applyFill="1" applyBorder="1" applyAlignment="1">
      <alignment horizontal="left" vertical="top"/>
    </xf>
    <xf numFmtId="0" fontId="19" fillId="0" borderId="10" xfId="0" applyFont="1" applyFill="1" applyBorder="1" applyAlignment="1">
      <alignment horizontal="left" vertical="top" wrapText="1"/>
    </xf>
    <xf numFmtId="4" fontId="19" fillId="0" borderId="10" xfId="0" applyNumberFormat="1" applyFont="1" applyFill="1" applyBorder="1" applyAlignment="1">
      <alignment horizontal="right" vertical="top"/>
    </xf>
    <xf numFmtId="0" fontId="1" fillId="0" borderId="0" xfId="0" applyFont="1" applyFill="1" applyBorder="1" applyAlignment="1">
      <alignment vertical="center"/>
    </xf>
    <xf numFmtId="0" fontId="3" fillId="0" borderId="0" xfId="0" applyFont="1" applyFill="1" applyAlignment="1">
      <alignment/>
    </xf>
    <xf numFmtId="0" fontId="9" fillId="0" borderId="0" xfId="0" applyFont="1" applyFill="1" applyAlignment="1">
      <alignment vertical="top"/>
    </xf>
    <xf numFmtId="0" fontId="1" fillId="0" borderId="0" xfId="0" applyFont="1" applyFill="1" applyBorder="1" applyAlignment="1">
      <alignment vertical="top" wrapText="1"/>
    </xf>
    <xf numFmtId="4" fontId="1" fillId="0" borderId="0" xfId="0" applyNumberFormat="1" applyFont="1" applyFill="1" applyBorder="1" applyAlignment="1">
      <alignment horizontal="right" vertical="top"/>
    </xf>
    <xf numFmtId="0" fontId="9" fillId="0" borderId="0" xfId="0" applyFont="1" applyFill="1" applyAlignment="1">
      <alignment vertical="center"/>
    </xf>
    <xf numFmtId="0" fontId="9" fillId="0" borderId="0" xfId="0" applyFont="1" applyFill="1" applyAlignment="1">
      <alignment vertical="top" wrapText="1"/>
    </xf>
    <xf numFmtId="4" fontId="9" fillId="0" borderId="0" xfId="0" applyNumberFormat="1" applyFont="1" applyFill="1" applyAlignment="1">
      <alignment horizontal="right" vertical="top"/>
    </xf>
    <xf numFmtId="0" fontId="9" fillId="0" borderId="10" xfId="0" applyFont="1" applyFill="1" applyBorder="1" applyAlignment="1">
      <alignment horizontal="center" vertical="top" wrapText="1"/>
    </xf>
    <xf numFmtId="4" fontId="9" fillId="0" borderId="10" xfId="0" applyNumberFormat="1" applyFont="1" applyFill="1" applyBorder="1" applyAlignment="1">
      <alignment horizontal="right" vertical="top" wrapText="1"/>
    </xf>
    <xf numFmtId="0" fontId="9" fillId="0" borderId="0" xfId="0" applyFont="1" applyFill="1" applyAlignment="1">
      <alignment horizontal="center" vertical="center" wrapText="1"/>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top" wrapText="1"/>
    </xf>
    <xf numFmtId="4" fontId="12" fillId="0" borderId="10" xfId="0" applyNumberFormat="1" applyFont="1" applyFill="1" applyBorder="1" applyAlignment="1">
      <alignment horizontal="right" vertical="top"/>
    </xf>
    <xf numFmtId="0" fontId="9" fillId="0" borderId="0" xfId="0" applyFont="1" applyFill="1" applyAlignment="1">
      <alignment vertical="center" wrapText="1"/>
    </xf>
    <xf numFmtId="0" fontId="9" fillId="0" borderId="10" xfId="0" applyFont="1" applyFill="1" applyBorder="1" applyAlignment="1">
      <alignment horizontal="left" vertical="top" wrapText="1"/>
    </xf>
    <xf numFmtId="0" fontId="9" fillId="0" borderId="10" xfId="0"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shrinkToFit="1"/>
      <protection locked="0"/>
    </xf>
    <xf numFmtId="0" fontId="9" fillId="0" borderId="10" xfId="0" applyFont="1" applyFill="1" applyBorder="1" applyAlignment="1">
      <alignment horizontal="center" vertical="top"/>
    </xf>
    <xf numFmtId="0" fontId="1" fillId="0" borderId="10" xfId="0" applyFont="1" applyFill="1" applyBorder="1" applyAlignment="1">
      <alignment horizontal="center" vertical="top" wrapText="1"/>
    </xf>
    <xf numFmtId="4" fontId="9" fillId="0" borderId="10" xfId="0" applyNumberFormat="1" applyFont="1" applyFill="1" applyBorder="1" applyAlignment="1">
      <alignment horizontal="right" vertical="top"/>
    </xf>
    <xf numFmtId="0" fontId="1" fillId="0" borderId="10" xfId="0" applyFont="1" applyFill="1" applyBorder="1" applyAlignment="1">
      <alignment vertical="top" wrapText="1"/>
    </xf>
    <xf numFmtId="0" fontId="12" fillId="0" borderId="0" xfId="0" applyFont="1" applyFill="1" applyAlignment="1">
      <alignment vertical="center" wrapText="1"/>
    </xf>
    <xf numFmtId="0" fontId="9" fillId="0" borderId="10" xfId="0" applyFont="1" applyFill="1" applyBorder="1" applyAlignment="1">
      <alignment vertical="top"/>
    </xf>
    <xf numFmtId="0" fontId="12"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2" fillId="0" borderId="0" xfId="0" applyFont="1" applyFill="1" applyBorder="1" applyAlignment="1">
      <alignment horizontal="center" vertical="top" wrapText="1"/>
    </xf>
    <xf numFmtId="0" fontId="12" fillId="0" borderId="0" xfId="0" applyFont="1" applyFill="1" applyBorder="1" applyAlignment="1">
      <alignment vertical="top" wrapText="1"/>
    </xf>
    <xf numFmtId="191" fontId="12" fillId="0" borderId="0" xfId="0" applyNumberFormat="1" applyFont="1" applyFill="1" applyBorder="1" applyAlignment="1">
      <alignment horizontal="center" vertical="top" wrapText="1"/>
    </xf>
    <xf numFmtId="0" fontId="9" fillId="0" borderId="0" xfId="0" applyFont="1" applyFill="1" applyAlignment="1">
      <alignment horizontal="center" vertical="top" wrapText="1"/>
    </xf>
    <xf numFmtId="192" fontId="9" fillId="0" borderId="0" xfId="0" applyNumberFormat="1" applyFont="1" applyFill="1" applyAlignment="1">
      <alignment vertical="center" wrapText="1"/>
    </xf>
    <xf numFmtId="0" fontId="9" fillId="0" borderId="0" xfId="0" applyFont="1" applyFill="1" applyAlignment="1">
      <alignment horizontal="center" vertical="top"/>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8" fillId="0" borderId="0" xfId="0" applyFont="1" applyFill="1" applyAlignment="1">
      <alignment vertical="center" wrapText="1"/>
    </xf>
    <xf numFmtId="0" fontId="1" fillId="0" borderId="0" xfId="0"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1" fontId="2" fillId="0" borderId="0" xfId="0" applyNumberFormat="1" applyFont="1" applyFill="1" applyBorder="1" applyAlignment="1">
      <alignment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wrapText="1"/>
    </xf>
    <xf numFmtId="0" fontId="11" fillId="0" borderId="10" xfId="0" applyFont="1" applyFill="1" applyBorder="1" applyAlignment="1">
      <alignment horizontal="center" vertical="center" wrapText="1"/>
    </xf>
    <xf numFmtId="0" fontId="1" fillId="0" borderId="16" xfId="0" applyFont="1" applyFill="1" applyBorder="1" applyAlignment="1">
      <alignment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184" fontId="2" fillId="0" borderId="0" xfId="0" applyNumberFormat="1" applyFont="1" applyFill="1" applyBorder="1" applyAlignment="1">
      <alignment vertical="center" wrapText="1"/>
    </xf>
    <xf numFmtId="184" fontId="1" fillId="0" borderId="0"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3" fillId="0" borderId="0" xfId="0" applyFont="1" applyFill="1" applyAlignment="1">
      <alignment/>
    </xf>
    <xf numFmtId="1" fontId="1" fillId="0" borderId="0" xfId="0" applyNumberFormat="1"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horizontal="right"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1" fontId="1"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91" fontId="2"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191" fontId="1" fillId="0" borderId="0" xfId="0" applyNumberFormat="1"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wrapText="1"/>
    </xf>
    <xf numFmtId="0" fontId="2" fillId="0" borderId="10" xfId="0" applyFont="1" applyFill="1" applyBorder="1" applyAlignment="1">
      <alignment horizontal="left" vertical="top" wrapText="1"/>
    </xf>
    <xf numFmtId="4" fontId="1" fillId="0" borderId="10" xfId="0" applyNumberFormat="1" applyFont="1" applyFill="1" applyBorder="1" applyAlignment="1">
      <alignment horizontal="center" vertical="center" wrapText="1"/>
    </xf>
    <xf numFmtId="0" fontId="11" fillId="0" borderId="10" xfId="0" applyFont="1" applyFill="1" applyBorder="1" applyAlignment="1">
      <alignment vertical="top" wrapText="1"/>
    </xf>
    <xf numFmtId="0" fontId="1" fillId="0" borderId="16" xfId="0" applyFont="1" applyFill="1" applyBorder="1" applyAlignment="1">
      <alignment vertical="top" wrapText="1"/>
    </xf>
    <xf numFmtId="0" fontId="9"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left" vertical="center" wrapText="1"/>
    </xf>
    <xf numFmtId="184" fontId="2"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left" vertical="center" wrapText="1"/>
    </xf>
    <xf numFmtId="184" fontId="1"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4" fontId="1" fillId="0" borderId="11"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21" xfId="0" applyFont="1" applyFill="1" applyBorder="1" applyAlignment="1">
      <alignment horizontal="left" vertical="center" wrapText="1"/>
    </xf>
    <xf numFmtId="4" fontId="1" fillId="0" borderId="10" xfId="0" applyNumberFormat="1" applyFont="1" applyFill="1" applyBorder="1" applyAlignment="1">
      <alignment horizontal="center" vertical="center" wrapText="1"/>
    </xf>
    <xf numFmtId="2" fontId="4" fillId="0" borderId="21" xfId="0" applyNumberFormat="1" applyFont="1" applyFill="1" applyBorder="1" applyAlignment="1">
      <alignment horizontal="left" vertical="center" wrapText="1"/>
    </xf>
    <xf numFmtId="4" fontId="4" fillId="0" borderId="10" xfId="0" applyNumberFormat="1" applyFont="1" applyFill="1" applyBorder="1" applyAlignment="1">
      <alignment horizontal="center" vertical="center" wrapText="1"/>
    </xf>
    <xf numFmtId="184" fontId="1" fillId="0" borderId="0" xfId="0" applyNumberFormat="1"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1" xfId="0" applyFont="1" applyFill="1" applyBorder="1" applyAlignment="1">
      <alignment horizontal="center" vertical="center"/>
    </xf>
    <xf numFmtId="0" fontId="1" fillId="0" borderId="11"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 fontId="4" fillId="0" borderId="10" xfId="0" applyNumberFormat="1" applyFont="1" applyFill="1" applyBorder="1" applyAlignment="1">
      <alignment vertical="center" wrapText="1"/>
    </xf>
    <xf numFmtId="184" fontId="1" fillId="0" borderId="0" xfId="0" applyNumberFormat="1" applyFont="1" applyFill="1" applyAlignment="1">
      <alignment horizontal="center" vertical="center"/>
    </xf>
    <xf numFmtId="0" fontId="1" fillId="0" borderId="10" xfId="0" applyFont="1" applyFill="1" applyBorder="1" applyAlignment="1">
      <alignment horizontal="center" vertical="center" wrapText="1"/>
    </xf>
    <xf numFmtId="0" fontId="16" fillId="0" borderId="10" xfId="0" applyFont="1" applyFill="1" applyBorder="1" applyAlignment="1">
      <alignment horizontal="center" vertical="top" wrapText="1"/>
    </xf>
    <xf numFmtId="4" fontId="1" fillId="0" borderId="10" xfId="0" applyNumberFormat="1" applyFont="1" applyFill="1" applyBorder="1" applyAlignment="1">
      <alignment horizontal="center" vertical="center"/>
    </xf>
    <xf numFmtId="0" fontId="1"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vertical="center"/>
    </xf>
    <xf numFmtId="4" fontId="3" fillId="0" borderId="10" xfId="62" applyNumberFormat="1" applyFont="1" applyFill="1" applyBorder="1" applyAlignment="1">
      <alignment horizontal="center" vertical="center"/>
    </xf>
    <xf numFmtId="2" fontId="17" fillId="0" borderId="10" xfId="0" applyNumberFormat="1" applyFont="1" applyFill="1" applyBorder="1" applyAlignment="1">
      <alignment vertical="center" wrapText="1"/>
    </xf>
    <xf numFmtId="4" fontId="17" fillId="0" borderId="10" xfId="0" applyNumberFormat="1" applyFont="1" applyFill="1" applyBorder="1" applyAlignment="1">
      <alignment horizontal="center" vertical="center" wrapText="1"/>
    </xf>
    <xf numFmtId="0" fontId="0" fillId="0" borderId="0" xfId="0" applyFill="1" applyAlignment="1">
      <alignment horizontal="left" vertical="center" wrapText="1"/>
    </xf>
    <xf numFmtId="0" fontId="8"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3" fillId="0" borderId="11" xfId="0" applyFont="1" applyFill="1" applyBorder="1" applyAlignment="1">
      <alignment horizontal="center" vertical="center"/>
    </xf>
    <xf numFmtId="0" fontId="19" fillId="0" borderId="11" xfId="0" applyFont="1" applyFill="1" applyBorder="1" applyAlignment="1">
      <alignment vertical="center" wrapText="1"/>
    </xf>
    <xf numFmtId="0" fontId="3" fillId="0" borderId="10"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vertical="top" wrapText="1"/>
    </xf>
    <xf numFmtId="4" fontId="18" fillId="0" borderId="10" xfId="0" applyNumberFormat="1"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Fill="1" applyAlignment="1">
      <alignment/>
    </xf>
    <xf numFmtId="0" fontId="15" fillId="0" borderId="2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right" vertical="center" wrapText="1"/>
    </xf>
    <xf numFmtId="2" fontId="4" fillId="0" borderId="10" xfId="0" applyNumberFormat="1" applyFont="1" applyFill="1" applyBorder="1" applyAlignment="1">
      <alignment horizontal="left" vertical="center" wrapText="1"/>
    </xf>
    <xf numFmtId="0" fontId="1" fillId="0" borderId="0" xfId="0" applyFont="1" applyFill="1" applyAlignment="1">
      <alignment horizontal="center" vertical="center" wrapText="1"/>
    </xf>
    <xf numFmtId="4" fontId="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 fontId="18" fillId="0" borderId="10" xfId="0" applyNumberFormat="1" applyFont="1" applyFill="1" applyBorder="1" applyAlignment="1">
      <alignment horizontal="center" vertical="center" wrapText="1"/>
    </xf>
    <xf numFmtId="0" fontId="1" fillId="0" borderId="0" xfId="0" applyFont="1" applyFill="1" applyAlignment="1">
      <alignment vertical="center"/>
    </xf>
    <xf numFmtId="2" fontId="18" fillId="0" borderId="10" xfId="0" applyNumberFormat="1" applyFont="1" applyFill="1" applyBorder="1" applyAlignment="1">
      <alignment vertical="top" wrapText="1"/>
    </xf>
    <xf numFmtId="0" fontId="3" fillId="0" borderId="0" xfId="0" applyFont="1" applyFill="1" applyAlignment="1">
      <alignment vertical="top" wrapText="1"/>
    </xf>
    <xf numFmtId="0" fontId="18" fillId="0" borderId="22" xfId="0" applyFont="1" applyFill="1" applyBorder="1" applyAlignment="1">
      <alignment horizontal="center" vertical="top" wrapText="1"/>
    </xf>
    <xf numFmtId="0" fontId="3" fillId="0" borderId="11" xfId="0" applyFont="1" applyFill="1" applyBorder="1" applyAlignment="1">
      <alignment vertical="top" wrapText="1"/>
    </xf>
    <xf numFmtId="0" fontId="3" fillId="0" borderId="10" xfId="0" applyFont="1" applyFill="1" applyBorder="1" applyAlignment="1">
      <alignment vertical="top" wrapText="1"/>
    </xf>
    <xf numFmtId="0" fontId="13" fillId="0" borderId="10" xfId="0" applyFont="1" applyFill="1" applyBorder="1" applyAlignment="1">
      <alignment horizontal="center" vertical="top" wrapText="1"/>
    </xf>
    <xf numFmtId="0" fontId="13" fillId="0" borderId="0" xfId="0" applyFont="1" applyFill="1" applyAlignment="1">
      <alignment vertical="center"/>
    </xf>
    <xf numFmtId="0" fontId="58" fillId="0" borderId="0" xfId="0" applyFont="1" applyFill="1" applyAlignment="1">
      <alignment horizontal="center" vertical="top" wrapText="1"/>
    </xf>
    <xf numFmtId="0" fontId="9" fillId="0" borderId="0" xfId="0" applyFont="1" applyFill="1" applyBorder="1" applyAlignment="1">
      <alignment horizontal="left" vertical="top" wrapText="1"/>
    </xf>
    <xf numFmtId="0" fontId="2" fillId="0" borderId="0" xfId="0" applyFont="1" applyFill="1" applyAlignment="1">
      <alignment horizontal="center" vertical="center"/>
    </xf>
    <xf numFmtId="0" fontId="9" fillId="0" borderId="0" xfId="0" applyFont="1" applyFill="1" applyAlignment="1">
      <alignment vertical="top" wrapText="1"/>
    </xf>
    <xf numFmtId="0" fontId="1" fillId="0" borderId="0" xfId="0" applyFont="1" applyFill="1" applyAlignment="1">
      <alignment vertical="top"/>
    </xf>
    <xf numFmtId="0" fontId="1"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0"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vertical="center"/>
    </xf>
    <xf numFmtId="0" fontId="1" fillId="0" borderId="10" xfId="0" applyFont="1" applyFill="1" applyBorder="1" applyAlignment="1">
      <alignment horizontal="center" vertical="center" wrapText="1"/>
    </xf>
    <xf numFmtId="0" fontId="10" fillId="0" borderId="0" xfId="0" applyFont="1" applyFill="1" applyAlignment="1">
      <alignment vertical="center"/>
    </xf>
    <xf numFmtId="0" fontId="1" fillId="0" borderId="10" xfId="0" applyFont="1" applyFill="1" applyBorder="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0" fillId="0" borderId="0" xfId="0" applyFill="1" applyAlignment="1">
      <alignment horizontal="left" vertical="center" wrapText="1"/>
    </xf>
    <xf numFmtId="0" fontId="0" fillId="0" borderId="0" xfId="0" applyAlignment="1">
      <alignment vertical="center"/>
    </xf>
    <xf numFmtId="0" fontId="1" fillId="0" borderId="21"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32" borderId="0" xfId="0" applyFont="1" applyFill="1" applyAlignment="1">
      <alignment horizontal="center"/>
    </xf>
    <xf numFmtId="0" fontId="1" fillId="32" borderId="0" xfId="0" applyFont="1" applyFill="1" applyAlignment="1">
      <alignment horizontal="center"/>
    </xf>
    <xf numFmtId="0" fontId="2" fillId="32" borderId="0" xfId="0" applyFont="1" applyFill="1" applyAlignment="1">
      <alignment horizontal="center"/>
    </xf>
    <xf numFmtId="0" fontId="10" fillId="32" borderId="0" xfId="0" applyFont="1" applyFill="1" applyAlignment="1">
      <alignment horizontal="center"/>
    </xf>
    <xf numFmtId="0" fontId="1" fillId="32" borderId="0" xfId="0" applyFont="1" applyFill="1" applyAlignment="1">
      <alignment horizontal="left"/>
    </xf>
    <xf numFmtId="0" fontId="2" fillId="0" borderId="0" xfId="0" applyFont="1" applyFill="1" applyAlignment="1">
      <alignment horizontal="center" vertical="center" wrapText="1"/>
    </xf>
    <xf numFmtId="0" fontId="1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22" xfId="0" applyFill="1" applyBorder="1" applyAlignment="1">
      <alignment horizontal="right" vertical="center"/>
    </xf>
    <xf numFmtId="0" fontId="0" fillId="0" borderId="22" xfId="0" applyFill="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vertical="center"/>
    </xf>
    <xf numFmtId="0" fontId="0" fillId="0" borderId="10" xfId="0" applyFill="1" applyBorder="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N293"/>
  <sheetViews>
    <sheetView tabSelected="1" zoomScalePageLayoutView="0" workbookViewId="0" topLeftCell="A1">
      <selection activeCell="B14" sqref="B14"/>
    </sheetView>
  </sheetViews>
  <sheetFormatPr defaultColWidth="9.00390625" defaultRowHeight="12.75"/>
  <cols>
    <col min="1" max="1" width="24.375" style="36" customWidth="1"/>
    <col min="2" max="2" width="62.625" style="37" customWidth="1"/>
    <col min="3" max="3" width="18.25390625" style="40" customWidth="1"/>
    <col min="4" max="6" width="9.125" style="39" customWidth="1"/>
    <col min="7" max="7" width="19.875" style="39" customWidth="1"/>
    <col min="8" max="16384" width="9.125" style="39" customWidth="1"/>
  </cols>
  <sheetData>
    <row r="1" ht="12.75">
      <c r="C1" s="38" t="s">
        <v>1059</v>
      </c>
    </row>
    <row r="2" ht="12.75">
      <c r="C2" s="38" t="s">
        <v>88</v>
      </c>
    </row>
    <row r="3" ht="12.75">
      <c r="C3" s="38" t="s">
        <v>90</v>
      </c>
    </row>
    <row r="4" ht="12.75">
      <c r="C4" s="38" t="s">
        <v>7</v>
      </c>
    </row>
    <row r="5" ht="12.75">
      <c r="C5" s="38" t="s">
        <v>877</v>
      </c>
    </row>
    <row r="7" spans="1:3" ht="32.25" customHeight="1">
      <c r="A7" s="209" t="s">
        <v>1060</v>
      </c>
      <c r="B7" s="209"/>
      <c r="C7" s="209"/>
    </row>
    <row r="8" ht="12.75">
      <c r="C8" s="40" t="s">
        <v>883</v>
      </c>
    </row>
    <row r="9" spans="1:3" ht="25.5">
      <c r="A9" s="41" t="s">
        <v>1061</v>
      </c>
      <c r="B9" s="42" t="s">
        <v>1062</v>
      </c>
      <c r="C9" s="43" t="s">
        <v>899</v>
      </c>
    </row>
    <row r="10" spans="1:3" s="47" customFormat="1" ht="12.75">
      <c r="A10" s="44"/>
      <c r="B10" s="45" t="s">
        <v>1063</v>
      </c>
      <c r="C10" s="46">
        <f>C11+C25+C32+C40+C45+C85+C97+C102+C107+C112+C195+C218+C223+C228+C233+C238+C243+C275+C280</f>
        <v>1432119517.1599998</v>
      </c>
    </row>
    <row r="11" spans="1:3" s="47" customFormat="1" ht="25.5">
      <c r="A11" s="48" t="s">
        <v>1064</v>
      </c>
      <c r="B11" s="45" t="s">
        <v>1065</v>
      </c>
      <c r="C11" s="49">
        <v>5522408.08</v>
      </c>
    </row>
    <row r="12" spans="1:3" ht="12.75">
      <c r="A12" s="50" t="s">
        <v>1066</v>
      </c>
      <c r="B12" s="51" t="s">
        <v>360</v>
      </c>
      <c r="C12" s="52">
        <v>5522408.08</v>
      </c>
    </row>
    <row r="13" spans="1:3" ht="12.75">
      <c r="A13" s="50" t="s">
        <v>1067</v>
      </c>
      <c r="B13" s="51" t="s">
        <v>195</v>
      </c>
      <c r="C13" s="52">
        <v>3661001.2</v>
      </c>
    </row>
    <row r="14" spans="1:3" ht="12.75">
      <c r="A14" s="50" t="s">
        <v>1068</v>
      </c>
      <c r="B14" s="51" t="s">
        <v>197</v>
      </c>
      <c r="C14" s="52">
        <v>3661001.2</v>
      </c>
    </row>
    <row r="15" spans="1:3" ht="25.5">
      <c r="A15" s="50" t="s">
        <v>1069</v>
      </c>
      <c r="B15" s="51" t="s">
        <v>243</v>
      </c>
      <c r="C15" s="52">
        <v>355436.27</v>
      </c>
    </row>
    <row r="16" spans="1:3" ht="25.5">
      <c r="A16" s="50" t="s">
        <v>1070</v>
      </c>
      <c r="B16" s="51" t="s">
        <v>244</v>
      </c>
      <c r="C16" s="52">
        <v>12406.55</v>
      </c>
    </row>
    <row r="17" spans="1:3" ht="12.75">
      <c r="A17" s="50" t="s">
        <v>1071</v>
      </c>
      <c r="B17" s="51" t="s">
        <v>36</v>
      </c>
      <c r="C17" s="52">
        <v>1562908.56</v>
      </c>
    </row>
    <row r="18" spans="1:3" ht="12.75">
      <c r="A18" s="50" t="s">
        <v>1072</v>
      </c>
      <c r="B18" s="51" t="s">
        <v>245</v>
      </c>
      <c r="C18" s="52">
        <v>1730249.85</v>
      </c>
    </row>
    <row r="19" spans="1:3" ht="12.75">
      <c r="A19" s="50" t="s">
        <v>1073</v>
      </c>
      <c r="B19" s="51" t="s">
        <v>246</v>
      </c>
      <c r="C19" s="52">
        <v>-0.03</v>
      </c>
    </row>
    <row r="20" spans="1:3" ht="12.75">
      <c r="A20" s="50" t="s">
        <v>1074</v>
      </c>
      <c r="B20" s="51" t="s">
        <v>364</v>
      </c>
      <c r="C20" s="52">
        <v>1861406.88</v>
      </c>
    </row>
    <row r="21" spans="1:3" ht="76.5">
      <c r="A21" s="50" t="s">
        <v>1075</v>
      </c>
      <c r="B21" s="51" t="s">
        <v>983</v>
      </c>
      <c r="C21" s="52">
        <v>1861406.88</v>
      </c>
    </row>
    <row r="22" spans="1:3" ht="25.5">
      <c r="A22" s="50" t="s">
        <v>1076</v>
      </c>
      <c r="B22" s="51" t="s">
        <v>128</v>
      </c>
      <c r="C22" s="52">
        <v>840000</v>
      </c>
    </row>
    <row r="23" spans="1:3" ht="25.5">
      <c r="A23" s="50" t="s">
        <v>1077</v>
      </c>
      <c r="B23" s="51" t="s">
        <v>129</v>
      </c>
      <c r="C23" s="52">
        <v>434556.88</v>
      </c>
    </row>
    <row r="24" spans="1:3" ht="25.5">
      <c r="A24" s="50" t="s">
        <v>1078</v>
      </c>
      <c r="B24" s="51" t="s">
        <v>202</v>
      </c>
      <c r="C24" s="52">
        <v>586850</v>
      </c>
    </row>
    <row r="25" spans="1:3" ht="38.25">
      <c r="A25" s="48" t="s">
        <v>1079</v>
      </c>
      <c r="B25" s="45" t="s">
        <v>1080</v>
      </c>
      <c r="C25" s="49">
        <v>4000</v>
      </c>
    </row>
    <row r="26" spans="1:3" ht="12.75">
      <c r="A26" s="50" t="s">
        <v>1081</v>
      </c>
      <c r="B26" s="51" t="s">
        <v>360</v>
      </c>
      <c r="C26" s="52">
        <v>4000</v>
      </c>
    </row>
    <row r="27" spans="1:3" ht="12.75">
      <c r="A27" s="50" t="s">
        <v>1082</v>
      </c>
      <c r="B27" s="51" t="s">
        <v>364</v>
      </c>
      <c r="C27" s="52">
        <v>4000</v>
      </c>
    </row>
    <row r="28" spans="1:3" ht="76.5">
      <c r="A28" s="50" t="s">
        <v>1083</v>
      </c>
      <c r="B28" s="51" t="s">
        <v>983</v>
      </c>
      <c r="C28" s="52">
        <v>0</v>
      </c>
    </row>
    <row r="29" spans="1:3" ht="25.5">
      <c r="A29" s="50" t="s">
        <v>1084</v>
      </c>
      <c r="B29" s="51" t="s">
        <v>204</v>
      </c>
      <c r="C29" s="52">
        <v>0</v>
      </c>
    </row>
    <row r="30" spans="1:3" ht="25.5">
      <c r="A30" s="50" t="s">
        <v>1085</v>
      </c>
      <c r="B30" s="51" t="s">
        <v>1005</v>
      </c>
      <c r="C30" s="52">
        <v>4000</v>
      </c>
    </row>
    <row r="31" spans="1:3" ht="25.5">
      <c r="A31" s="50" t="s">
        <v>1086</v>
      </c>
      <c r="B31" s="51" t="s">
        <v>361</v>
      </c>
      <c r="C31" s="52">
        <v>4000</v>
      </c>
    </row>
    <row r="32" spans="1:3" s="47" customFormat="1" ht="12.75">
      <c r="A32" s="48" t="s">
        <v>734</v>
      </c>
      <c r="B32" s="45" t="s">
        <v>1087</v>
      </c>
      <c r="C32" s="49">
        <v>10668530.07</v>
      </c>
    </row>
    <row r="33" spans="1:3" ht="12.75">
      <c r="A33" s="50" t="s">
        <v>1088</v>
      </c>
      <c r="B33" s="51" t="s">
        <v>360</v>
      </c>
      <c r="C33" s="52">
        <v>10668530.07</v>
      </c>
    </row>
    <row r="34" spans="1:3" ht="25.5">
      <c r="A34" s="50" t="s">
        <v>1089</v>
      </c>
      <c r="B34" s="51" t="s">
        <v>725</v>
      </c>
      <c r="C34" s="52">
        <v>10668530.07</v>
      </c>
    </row>
    <row r="35" spans="1:3" ht="25.5">
      <c r="A35" s="50" t="s">
        <v>1090</v>
      </c>
      <c r="B35" s="51" t="s">
        <v>726</v>
      </c>
      <c r="C35" s="52">
        <v>10668530.07</v>
      </c>
    </row>
    <row r="36" spans="1:3" ht="51">
      <c r="A36" s="50" t="s">
        <v>1091</v>
      </c>
      <c r="B36" s="51" t="s">
        <v>789</v>
      </c>
      <c r="C36" s="52">
        <v>3647133.85</v>
      </c>
    </row>
    <row r="37" spans="1:3" ht="63.75">
      <c r="A37" s="50" t="s">
        <v>1092</v>
      </c>
      <c r="B37" s="51" t="s">
        <v>791</v>
      </c>
      <c r="C37" s="52">
        <v>55671.91</v>
      </c>
    </row>
    <row r="38" spans="1:3" ht="51">
      <c r="A38" s="50" t="s">
        <v>1093</v>
      </c>
      <c r="B38" s="51" t="s">
        <v>793</v>
      </c>
      <c r="C38" s="52">
        <v>7505913.37</v>
      </c>
    </row>
    <row r="39" spans="1:3" ht="51">
      <c r="A39" s="50" t="s">
        <v>1094</v>
      </c>
      <c r="B39" s="51" t="s">
        <v>794</v>
      </c>
      <c r="C39" s="52">
        <v>-540189.06</v>
      </c>
    </row>
    <row r="40" spans="1:3" s="47" customFormat="1" ht="51">
      <c r="A40" s="48" t="s">
        <v>1095</v>
      </c>
      <c r="B40" s="45" t="s">
        <v>1096</v>
      </c>
      <c r="C40" s="49">
        <v>78350</v>
      </c>
    </row>
    <row r="41" spans="1:3" ht="12.75">
      <c r="A41" s="50" t="s">
        <v>1097</v>
      </c>
      <c r="B41" s="51" t="s">
        <v>360</v>
      </c>
      <c r="C41" s="52">
        <v>78350</v>
      </c>
    </row>
    <row r="42" spans="1:3" ht="12.75">
      <c r="A42" s="50" t="s">
        <v>1098</v>
      </c>
      <c r="B42" s="51" t="s">
        <v>364</v>
      </c>
      <c r="C42" s="52">
        <v>78350</v>
      </c>
    </row>
    <row r="43" spans="1:3" ht="25.5">
      <c r="A43" s="50" t="s">
        <v>1099</v>
      </c>
      <c r="B43" s="51" t="s">
        <v>1005</v>
      </c>
      <c r="C43" s="52">
        <v>78350</v>
      </c>
    </row>
    <row r="44" spans="1:3" ht="25.5">
      <c r="A44" s="50" t="s">
        <v>1100</v>
      </c>
      <c r="B44" s="51" t="s">
        <v>361</v>
      </c>
      <c r="C44" s="52">
        <v>78350</v>
      </c>
    </row>
    <row r="45" spans="1:3" s="47" customFormat="1" ht="25.5">
      <c r="A45" s="48" t="s">
        <v>1101</v>
      </c>
      <c r="B45" s="45" t="s">
        <v>1102</v>
      </c>
      <c r="C45" s="49">
        <v>430992689.09</v>
      </c>
    </row>
    <row r="46" spans="1:3" ht="12.75">
      <c r="A46" s="50" t="s">
        <v>1103</v>
      </c>
      <c r="B46" s="51" t="s">
        <v>360</v>
      </c>
      <c r="C46" s="52">
        <v>430992689.09</v>
      </c>
    </row>
    <row r="47" spans="1:3" ht="12.75">
      <c r="A47" s="50" t="s">
        <v>1104</v>
      </c>
      <c r="B47" s="51" t="s">
        <v>6</v>
      </c>
      <c r="C47" s="52">
        <v>312610040.86</v>
      </c>
    </row>
    <row r="48" spans="1:3" ht="12.75">
      <c r="A48" s="50" t="s">
        <v>1105</v>
      </c>
      <c r="B48" s="51" t="s">
        <v>13</v>
      </c>
      <c r="C48" s="52">
        <v>312610040.86</v>
      </c>
    </row>
    <row r="49" spans="1:3" ht="51">
      <c r="A49" s="50" t="s">
        <v>1106</v>
      </c>
      <c r="B49" s="51" t="s">
        <v>167</v>
      </c>
      <c r="C49" s="52">
        <v>308620221.6</v>
      </c>
    </row>
    <row r="50" spans="1:3" ht="76.5">
      <c r="A50" s="50" t="s">
        <v>1107</v>
      </c>
      <c r="B50" s="51" t="s">
        <v>54</v>
      </c>
      <c r="C50" s="52">
        <v>1126775.39</v>
      </c>
    </row>
    <row r="51" spans="1:3" ht="38.25">
      <c r="A51" s="50" t="s">
        <v>1108</v>
      </c>
      <c r="B51" s="51" t="s">
        <v>55</v>
      </c>
      <c r="C51" s="52">
        <v>1680549.49</v>
      </c>
    </row>
    <row r="52" spans="1:3" ht="63.75">
      <c r="A52" s="50" t="s">
        <v>1109</v>
      </c>
      <c r="B52" s="51" t="s">
        <v>942</v>
      </c>
      <c r="C52" s="52">
        <v>1182494.38</v>
      </c>
    </row>
    <row r="53" spans="1:3" ht="12.75">
      <c r="A53" s="50" t="s">
        <v>1110</v>
      </c>
      <c r="B53" s="51" t="s">
        <v>8</v>
      </c>
      <c r="C53" s="52">
        <v>107421738.23</v>
      </c>
    </row>
    <row r="54" spans="1:3" ht="25.5">
      <c r="A54" s="50" t="s">
        <v>1111</v>
      </c>
      <c r="B54" s="51" t="s">
        <v>222</v>
      </c>
      <c r="C54" s="52">
        <v>64579525.36</v>
      </c>
    </row>
    <row r="55" spans="1:3" ht="25.5">
      <c r="A55" s="50" t="s">
        <v>1112</v>
      </c>
      <c r="B55" s="51" t="s">
        <v>944</v>
      </c>
      <c r="C55" s="52">
        <v>38135792.08</v>
      </c>
    </row>
    <row r="56" spans="1:3" ht="25.5">
      <c r="A56" s="50" t="s">
        <v>1113</v>
      </c>
      <c r="B56" s="51" t="s">
        <v>944</v>
      </c>
      <c r="C56" s="52">
        <v>38095078.19</v>
      </c>
    </row>
    <row r="57" spans="1:3" ht="38.25">
      <c r="A57" s="50" t="s">
        <v>1114</v>
      </c>
      <c r="B57" s="51" t="s">
        <v>230</v>
      </c>
      <c r="C57" s="52">
        <v>40713.89</v>
      </c>
    </row>
    <row r="58" spans="1:3" ht="25.5">
      <c r="A58" s="50" t="s">
        <v>1115</v>
      </c>
      <c r="B58" s="51" t="s">
        <v>232</v>
      </c>
      <c r="C58" s="52">
        <v>21914268.1</v>
      </c>
    </row>
    <row r="59" spans="1:3" ht="25.5">
      <c r="A59" s="50" t="s">
        <v>1116</v>
      </c>
      <c r="B59" s="51" t="s">
        <v>232</v>
      </c>
      <c r="C59" s="52">
        <v>21900843.89</v>
      </c>
    </row>
    <row r="60" spans="1:3" ht="38.25">
      <c r="A60" s="50" t="s">
        <v>1117</v>
      </c>
      <c r="B60" s="51" t="s">
        <v>235</v>
      </c>
      <c r="C60" s="52">
        <v>13424.21</v>
      </c>
    </row>
    <row r="61" spans="1:3" ht="25.5">
      <c r="A61" s="50" t="s">
        <v>1118</v>
      </c>
      <c r="B61" s="51" t="s">
        <v>35</v>
      </c>
      <c r="C61" s="52">
        <v>4529465.18</v>
      </c>
    </row>
    <row r="62" spans="1:3" ht="12.75">
      <c r="A62" s="50" t="s">
        <v>1119</v>
      </c>
      <c r="B62" s="51" t="s">
        <v>14</v>
      </c>
      <c r="C62" s="52">
        <v>34350073.64</v>
      </c>
    </row>
    <row r="63" spans="1:3" ht="12.75">
      <c r="A63" s="50" t="s">
        <v>1120</v>
      </c>
      <c r="B63" s="51" t="s">
        <v>14</v>
      </c>
      <c r="C63" s="52">
        <v>34336550.38</v>
      </c>
    </row>
    <row r="64" spans="1:3" ht="25.5">
      <c r="A64" s="50" t="s">
        <v>1121</v>
      </c>
      <c r="B64" s="51" t="s">
        <v>946</v>
      </c>
      <c r="C64" s="52">
        <v>13523.26</v>
      </c>
    </row>
    <row r="65" spans="1:3" ht="12.75">
      <c r="A65" s="50" t="s">
        <v>1122</v>
      </c>
      <c r="B65" s="51" t="s">
        <v>172</v>
      </c>
      <c r="C65" s="52">
        <v>5457783.9</v>
      </c>
    </row>
    <row r="66" spans="1:3" ht="12.75">
      <c r="A66" s="50" t="s">
        <v>1123</v>
      </c>
      <c r="B66" s="51" t="s">
        <v>172</v>
      </c>
      <c r="C66" s="52">
        <v>5456901.25</v>
      </c>
    </row>
    <row r="67" spans="1:3" ht="25.5">
      <c r="A67" s="50" t="s">
        <v>1124</v>
      </c>
      <c r="B67" s="51" t="s">
        <v>947</v>
      </c>
      <c r="C67" s="52">
        <v>882.65</v>
      </c>
    </row>
    <row r="68" spans="1:3" ht="25.5">
      <c r="A68" s="50" t="s">
        <v>1125</v>
      </c>
      <c r="B68" s="51" t="s">
        <v>1</v>
      </c>
      <c r="C68" s="52">
        <v>3034355.33</v>
      </c>
    </row>
    <row r="69" spans="1:3" ht="25.5">
      <c r="A69" s="50" t="s">
        <v>1126</v>
      </c>
      <c r="B69" s="51" t="s">
        <v>4</v>
      </c>
      <c r="C69" s="52">
        <v>3034355.33</v>
      </c>
    </row>
    <row r="70" spans="1:3" ht="25.5">
      <c r="A70" s="50" t="s">
        <v>1127</v>
      </c>
      <c r="B70" s="51" t="s">
        <v>82</v>
      </c>
      <c r="C70" s="52">
        <v>1799764.83</v>
      </c>
    </row>
    <row r="71" spans="1:3" ht="12.75">
      <c r="A71" s="50" t="s">
        <v>1128</v>
      </c>
      <c r="B71" s="51" t="s">
        <v>548</v>
      </c>
      <c r="C71" s="52">
        <v>1799764.83</v>
      </c>
    </row>
    <row r="72" spans="1:3" ht="12.75">
      <c r="A72" s="50" t="s">
        <v>1129</v>
      </c>
      <c r="B72" s="51" t="s">
        <v>546</v>
      </c>
      <c r="C72" s="52">
        <v>1799764.83</v>
      </c>
    </row>
    <row r="73" spans="1:3" ht="12.75">
      <c r="A73" s="50" t="s">
        <v>1130</v>
      </c>
      <c r="B73" s="51" t="s">
        <v>948</v>
      </c>
      <c r="C73" s="52">
        <v>9093162.51</v>
      </c>
    </row>
    <row r="74" spans="1:3" ht="25.5">
      <c r="A74" s="50" t="s">
        <v>1131</v>
      </c>
      <c r="B74" s="51" t="s">
        <v>1132</v>
      </c>
      <c r="C74" s="52">
        <v>9093162.51</v>
      </c>
    </row>
    <row r="75" spans="1:3" ht="38.25">
      <c r="A75" s="50" t="s">
        <v>1133</v>
      </c>
      <c r="B75" s="51" t="s">
        <v>231</v>
      </c>
      <c r="C75" s="52">
        <v>9093162.51</v>
      </c>
    </row>
    <row r="76" spans="1:3" ht="25.5">
      <c r="A76" s="50" t="s">
        <v>1134</v>
      </c>
      <c r="B76" s="51" t="s">
        <v>954</v>
      </c>
      <c r="C76" s="52">
        <v>1147.18</v>
      </c>
    </row>
    <row r="77" spans="1:3" ht="12.75">
      <c r="A77" s="50" t="s">
        <v>1135</v>
      </c>
      <c r="B77" s="51" t="s">
        <v>1136</v>
      </c>
      <c r="C77" s="52">
        <v>1147.18</v>
      </c>
    </row>
    <row r="78" spans="1:3" ht="38.25">
      <c r="A78" s="50" t="s">
        <v>1137</v>
      </c>
      <c r="B78" s="51" t="s">
        <v>1138</v>
      </c>
      <c r="C78" s="52">
        <v>1147.18</v>
      </c>
    </row>
    <row r="79" spans="1:3" ht="51">
      <c r="A79" s="50" t="s">
        <v>1139</v>
      </c>
      <c r="B79" s="51" t="s">
        <v>956</v>
      </c>
      <c r="C79" s="52">
        <v>1147.18</v>
      </c>
    </row>
    <row r="80" spans="1:3" ht="12.75">
      <c r="A80" s="50" t="s">
        <v>1140</v>
      </c>
      <c r="B80" s="51" t="s">
        <v>364</v>
      </c>
      <c r="C80" s="52">
        <v>66835.48</v>
      </c>
    </row>
    <row r="81" spans="1:3" ht="25.5">
      <c r="A81" s="50" t="s">
        <v>1141</v>
      </c>
      <c r="B81" s="51" t="s">
        <v>1142</v>
      </c>
      <c r="C81" s="52">
        <v>63835.48</v>
      </c>
    </row>
    <row r="82" spans="1:3" ht="51">
      <c r="A82" s="50" t="s">
        <v>1143</v>
      </c>
      <c r="B82" s="51" t="s">
        <v>977</v>
      </c>
      <c r="C82" s="52">
        <v>60089.58</v>
      </c>
    </row>
    <row r="83" spans="1:3" ht="38.25">
      <c r="A83" s="50" t="s">
        <v>1144</v>
      </c>
      <c r="B83" s="51" t="s">
        <v>84</v>
      </c>
      <c r="C83" s="52">
        <v>3745.9</v>
      </c>
    </row>
    <row r="84" spans="1:3" ht="38.25">
      <c r="A84" s="50" t="s">
        <v>1145</v>
      </c>
      <c r="B84" s="51" t="s">
        <v>66</v>
      </c>
      <c r="C84" s="52">
        <v>3000</v>
      </c>
    </row>
    <row r="85" spans="1:3" s="47" customFormat="1" ht="25.5">
      <c r="A85" s="48" t="s">
        <v>1146</v>
      </c>
      <c r="B85" s="45" t="s">
        <v>1147</v>
      </c>
      <c r="C85" s="49">
        <v>2442211.33</v>
      </c>
    </row>
    <row r="86" spans="1:3" ht="12.75">
      <c r="A86" s="50" t="s">
        <v>1148</v>
      </c>
      <c r="B86" s="51" t="s">
        <v>360</v>
      </c>
      <c r="C86" s="52">
        <v>2442211.33</v>
      </c>
    </row>
    <row r="87" spans="1:3" ht="12.75">
      <c r="A87" s="50" t="s">
        <v>1149</v>
      </c>
      <c r="B87" s="51" t="s">
        <v>364</v>
      </c>
      <c r="C87" s="52">
        <v>2442211.33</v>
      </c>
    </row>
    <row r="88" spans="1:3" ht="38.25">
      <c r="A88" s="50" t="s">
        <v>1150</v>
      </c>
      <c r="B88" s="51" t="s">
        <v>593</v>
      </c>
      <c r="C88" s="52">
        <v>152866.2</v>
      </c>
    </row>
    <row r="89" spans="1:3" ht="38.25">
      <c r="A89" s="50" t="s">
        <v>1151</v>
      </c>
      <c r="B89" s="51" t="s">
        <v>979</v>
      </c>
      <c r="C89" s="52">
        <v>152866.2</v>
      </c>
    </row>
    <row r="90" spans="1:3" ht="25.5">
      <c r="A90" s="50" t="s">
        <v>1152</v>
      </c>
      <c r="B90" s="51" t="s">
        <v>987</v>
      </c>
      <c r="C90" s="52">
        <v>45250</v>
      </c>
    </row>
    <row r="91" spans="1:3" ht="38.25">
      <c r="A91" s="50" t="s">
        <v>1153</v>
      </c>
      <c r="B91" s="51" t="s">
        <v>1154</v>
      </c>
      <c r="C91" s="52">
        <v>17000</v>
      </c>
    </row>
    <row r="92" spans="1:3" ht="38.25">
      <c r="A92" s="50" t="s">
        <v>1155</v>
      </c>
      <c r="B92" s="51" t="s">
        <v>989</v>
      </c>
      <c r="C92" s="52">
        <v>17000</v>
      </c>
    </row>
    <row r="93" spans="1:3" ht="25.5">
      <c r="A93" s="50" t="s">
        <v>1156</v>
      </c>
      <c r="B93" s="51" t="s">
        <v>67</v>
      </c>
      <c r="C93" s="52">
        <v>28250</v>
      </c>
    </row>
    <row r="94" spans="1:3" ht="51">
      <c r="A94" s="50" t="s">
        <v>1157</v>
      </c>
      <c r="B94" s="51" t="s">
        <v>133</v>
      </c>
      <c r="C94" s="52">
        <v>656457.6</v>
      </c>
    </row>
    <row r="95" spans="1:3" ht="25.5">
      <c r="A95" s="50" t="s">
        <v>1158</v>
      </c>
      <c r="B95" s="51" t="s">
        <v>1005</v>
      </c>
      <c r="C95" s="52">
        <v>1587637.53</v>
      </c>
    </row>
    <row r="96" spans="1:3" ht="25.5">
      <c r="A96" s="50" t="s">
        <v>1159</v>
      </c>
      <c r="B96" s="51" t="s">
        <v>361</v>
      </c>
      <c r="C96" s="52">
        <v>1587637.53</v>
      </c>
    </row>
    <row r="97" spans="1:3" s="47" customFormat="1" ht="38.25">
      <c r="A97" s="48" t="s">
        <v>1160</v>
      </c>
      <c r="B97" s="45" t="s">
        <v>1161</v>
      </c>
      <c r="C97" s="49">
        <v>203063.44</v>
      </c>
    </row>
    <row r="98" spans="1:3" ht="12.75">
      <c r="A98" s="50" t="s">
        <v>1162</v>
      </c>
      <c r="B98" s="51" t="s">
        <v>360</v>
      </c>
      <c r="C98" s="52">
        <v>203063.44</v>
      </c>
    </row>
    <row r="99" spans="1:3" ht="12.75">
      <c r="A99" s="50" t="s">
        <v>1163</v>
      </c>
      <c r="B99" s="51" t="s">
        <v>364</v>
      </c>
      <c r="C99" s="52">
        <v>203063.44</v>
      </c>
    </row>
    <row r="100" spans="1:3" ht="76.5">
      <c r="A100" s="50" t="s">
        <v>1164</v>
      </c>
      <c r="B100" s="51" t="s">
        <v>983</v>
      </c>
      <c r="C100" s="52">
        <v>203063.44</v>
      </c>
    </row>
    <row r="101" spans="1:3" ht="25.5">
      <c r="A101" s="50" t="s">
        <v>1165</v>
      </c>
      <c r="B101" s="51" t="s">
        <v>204</v>
      </c>
      <c r="C101" s="52">
        <v>203063.44</v>
      </c>
    </row>
    <row r="102" spans="1:3" s="47" customFormat="1" ht="25.5">
      <c r="A102" s="48" t="s">
        <v>1166</v>
      </c>
      <c r="B102" s="45" t="s">
        <v>1167</v>
      </c>
      <c r="C102" s="49">
        <v>108324.27</v>
      </c>
    </row>
    <row r="103" spans="1:3" ht="12.75">
      <c r="A103" s="50" t="s">
        <v>1168</v>
      </c>
      <c r="B103" s="51" t="s">
        <v>360</v>
      </c>
      <c r="C103" s="52">
        <v>108324.27</v>
      </c>
    </row>
    <row r="104" spans="1:3" ht="12.75">
      <c r="A104" s="50" t="s">
        <v>1169</v>
      </c>
      <c r="B104" s="51" t="s">
        <v>364</v>
      </c>
      <c r="C104" s="52">
        <v>108324.27</v>
      </c>
    </row>
    <row r="105" spans="1:3" ht="38.25">
      <c r="A105" s="50" t="s">
        <v>1170</v>
      </c>
      <c r="B105" s="51" t="s">
        <v>1171</v>
      </c>
      <c r="C105" s="52">
        <v>108324.27</v>
      </c>
    </row>
    <row r="106" spans="1:3" ht="38.25">
      <c r="A106" s="50" t="s">
        <v>1172</v>
      </c>
      <c r="B106" s="51" t="s">
        <v>981</v>
      </c>
      <c r="C106" s="52">
        <v>108324.27</v>
      </c>
    </row>
    <row r="107" spans="1:3" s="47" customFormat="1" ht="38.25">
      <c r="A107" s="48" t="s">
        <v>1173</v>
      </c>
      <c r="B107" s="45" t="s">
        <v>1174</v>
      </c>
      <c r="C107" s="49">
        <v>328432.21</v>
      </c>
    </row>
    <row r="108" spans="1:3" ht="12.75">
      <c r="A108" s="50" t="s">
        <v>1175</v>
      </c>
      <c r="B108" s="51" t="s">
        <v>360</v>
      </c>
      <c r="C108" s="52">
        <v>328432.21</v>
      </c>
    </row>
    <row r="109" spans="1:3" ht="12.75">
      <c r="A109" s="50" t="s">
        <v>1176</v>
      </c>
      <c r="B109" s="51" t="s">
        <v>364</v>
      </c>
      <c r="C109" s="52">
        <v>328432.21</v>
      </c>
    </row>
    <row r="110" spans="1:3" ht="25.5">
      <c r="A110" s="50" t="s">
        <v>1177</v>
      </c>
      <c r="B110" s="51" t="s">
        <v>57</v>
      </c>
      <c r="C110" s="52">
        <v>58000</v>
      </c>
    </row>
    <row r="111" spans="1:3" ht="25.5">
      <c r="A111" s="50" t="s">
        <v>1178</v>
      </c>
      <c r="B111" s="51" t="s">
        <v>58</v>
      </c>
      <c r="C111" s="52">
        <v>270432.21</v>
      </c>
    </row>
    <row r="112" spans="1:3" s="47" customFormat="1" ht="25.5">
      <c r="A112" s="48" t="s">
        <v>1179</v>
      </c>
      <c r="B112" s="45" t="s">
        <v>1180</v>
      </c>
      <c r="C112" s="49">
        <f>C113+C142</f>
        <v>779798725.58</v>
      </c>
    </row>
    <row r="113" spans="1:3" ht="12.75">
      <c r="A113" s="50" t="s">
        <v>1181</v>
      </c>
      <c r="B113" s="51" t="s">
        <v>360</v>
      </c>
      <c r="C113" s="52">
        <v>1617152.83</v>
      </c>
    </row>
    <row r="114" spans="1:3" ht="12.75">
      <c r="A114" s="50" t="s">
        <v>1182</v>
      </c>
      <c r="B114" s="51" t="s">
        <v>948</v>
      </c>
      <c r="C114" s="52">
        <v>110400</v>
      </c>
    </row>
    <row r="115" spans="1:3" ht="25.5">
      <c r="A115" s="50" t="s">
        <v>1183</v>
      </c>
      <c r="B115" s="51" t="s">
        <v>950</v>
      </c>
      <c r="C115" s="52">
        <v>110400</v>
      </c>
    </row>
    <row r="116" spans="1:3" ht="25.5">
      <c r="A116" s="50" t="s">
        <v>1184</v>
      </c>
      <c r="B116" s="51" t="s">
        <v>716</v>
      </c>
      <c r="C116" s="52">
        <v>108800</v>
      </c>
    </row>
    <row r="117" spans="1:3" ht="51">
      <c r="A117" s="50" t="s">
        <v>1185</v>
      </c>
      <c r="B117" s="51" t="s">
        <v>1186</v>
      </c>
      <c r="C117" s="52">
        <v>1600</v>
      </c>
    </row>
    <row r="118" spans="1:3" ht="63.75">
      <c r="A118" s="50" t="s">
        <v>1187</v>
      </c>
      <c r="B118" s="51" t="s">
        <v>952</v>
      </c>
      <c r="C118" s="52">
        <v>1600</v>
      </c>
    </row>
    <row r="119" spans="1:3" ht="25.5">
      <c r="A119" s="50" t="s">
        <v>1188</v>
      </c>
      <c r="B119" s="51" t="s">
        <v>9</v>
      </c>
      <c r="C119" s="52">
        <v>43934.69</v>
      </c>
    </row>
    <row r="120" spans="1:3" ht="63.75">
      <c r="A120" s="50" t="s">
        <v>1189</v>
      </c>
      <c r="B120" s="51" t="s">
        <v>653</v>
      </c>
      <c r="C120" s="52">
        <v>43934.69</v>
      </c>
    </row>
    <row r="121" spans="1:3" ht="63.75">
      <c r="A121" s="50" t="s">
        <v>1190</v>
      </c>
      <c r="B121" s="51" t="s">
        <v>1191</v>
      </c>
      <c r="C121" s="52">
        <v>43934.69</v>
      </c>
    </row>
    <row r="122" spans="1:3" ht="63.75">
      <c r="A122" s="50" t="s">
        <v>1192</v>
      </c>
      <c r="B122" s="51" t="s">
        <v>651</v>
      </c>
      <c r="C122" s="52">
        <v>43934.69</v>
      </c>
    </row>
    <row r="123" spans="1:3" ht="25.5">
      <c r="A123" s="50" t="s">
        <v>1193</v>
      </c>
      <c r="B123" s="51" t="s">
        <v>345</v>
      </c>
      <c r="C123" s="52">
        <v>466787.6</v>
      </c>
    </row>
    <row r="124" spans="1:3" ht="12.75">
      <c r="A124" s="50" t="s">
        <v>1194</v>
      </c>
      <c r="B124" s="51" t="s">
        <v>968</v>
      </c>
      <c r="C124" s="52">
        <v>45627.6</v>
      </c>
    </row>
    <row r="125" spans="1:3" ht="12.75">
      <c r="A125" s="50" t="s">
        <v>1195</v>
      </c>
      <c r="B125" s="51" t="s">
        <v>1196</v>
      </c>
      <c r="C125" s="52">
        <v>45627.6</v>
      </c>
    </row>
    <row r="126" spans="1:3" ht="25.5">
      <c r="A126" s="50" t="s">
        <v>1197</v>
      </c>
      <c r="B126" s="51" t="s">
        <v>970</v>
      </c>
      <c r="C126" s="52">
        <v>45627.6</v>
      </c>
    </row>
    <row r="127" spans="1:3" ht="12.75">
      <c r="A127" s="50" t="s">
        <v>1198</v>
      </c>
      <c r="B127" s="51" t="s">
        <v>64</v>
      </c>
      <c r="C127" s="52">
        <v>421160</v>
      </c>
    </row>
    <row r="128" spans="1:3" ht="25.5">
      <c r="A128" s="50" t="s">
        <v>1199</v>
      </c>
      <c r="B128" s="51" t="s">
        <v>1200</v>
      </c>
      <c r="C128" s="52">
        <v>421160</v>
      </c>
    </row>
    <row r="129" spans="1:3" ht="25.5">
      <c r="A129" s="50" t="s">
        <v>1201</v>
      </c>
      <c r="B129" s="51" t="s">
        <v>654</v>
      </c>
      <c r="C129" s="52">
        <v>421160</v>
      </c>
    </row>
    <row r="130" spans="1:3" ht="12.75">
      <c r="A130" s="50" t="s">
        <v>1202</v>
      </c>
      <c r="B130" s="51" t="s">
        <v>364</v>
      </c>
      <c r="C130" s="52">
        <v>563377.56</v>
      </c>
    </row>
    <row r="131" spans="1:3" ht="25.5">
      <c r="A131" s="50" t="s">
        <v>1203</v>
      </c>
      <c r="B131" s="51" t="s">
        <v>991</v>
      </c>
      <c r="C131" s="52">
        <v>17434</v>
      </c>
    </row>
    <row r="132" spans="1:3" ht="38.25">
      <c r="A132" s="50" t="s">
        <v>1204</v>
      </c>
      <c r="B132" s="51" t="s">
        <v>993</v>
      </c>
      <c r="C132" s="52">
        <v>17434</v>
      </c>
    </row>
    <row r="133" spans="1:3" ht="38.25">
      <c r="A133" s="50" t="s">
        <v>1205</v>
      </c>
      <c r="B133" s="51" t="s">
        <v>997</v>
      </c>
      <c r="C133" s="52">
        <v>293.4</v>
      </c>
    </row>
    <row r="134" spans="1:3" ht="51">
      <c r="A134" s="50" t="s">
        <v>1206</v>
      </c>
      <c r="B134" s="51" t="s">
        <v>999</v>
      </c>
      <c r="C134" s="52">
        <v>293.4</v>
      </c>
    </row>
    <row r="135" spans="1:3" ht="25.5">
      <c r="A135" s="50" t="s">
        <v>1207</v>
      </c>
      <c r="B135" s="51" t="s">
        <v>1001</v>
      </c>
      <c r="C135" s="52">
        <v>8500</v>
      </c>
    </row>
    <row r="136" spans="1:3" ht="38.25">
      <c r="A136" s="50" t="s">
        <v>1208</v>
      </c>
      <c r="B136" s="51" t="s">
        <v>1003</v>
      </c>
      <c r="C136" s="52">
        <v>8500</v>
      </c>
    </row>
    <row r="137" spans="1:3" ht="25.5">
      <c r="A137" s="50" t="s">
        <v>1209</v>
      </c>
      <c r="B137" s="51" t="s">
        <v>1005</v>
      </c>
      <c r="C137" s="52">
        <v>537150.16</v>
      </c>
    </row>
    <row r="138" spans="1:3" ht="25.5">
      <c r="A138" s="50" t="s">
        <v>1210</v>
      </c>
      <c r="B138" s="51" t="s">
        <v>361</v>
      </c>
      <c r="C138" s="52">
        <v>537150.16</v>
      </c>
    </row>
    <row r="139" spans="1:3" ht="12.75">
      <c r="A139" s="50" t="s">
        <v>1211</v>
      </c>
      <c r="B139" s="51" t="s">
        <v>365</v>
      </c>
      <c r="C139" s="52">
        <v>432652.98</v>
      </c>
    </row>
    <row r="140" spans="1:3" ht="12.75">
      <c r="A140" s="50" t="s">
        <v>1212</v>
      </c>
      <c r="B140" s="51" t="s">
        <v>1213</v>
      </c>
      <c r="C140" s="52">
        <v>432652.98</v>
      </c>
    </row>
    <row r="141" spans="1:3" ht="12.75">
      <c r="A141" s="50" t="s">
        <v>1214</v>
      </c>
      <c r="B141" s="51" t="s">
        <v>206</v>
      </c>
      <c r="C141" s="52">
        <v>432652.98</v>
      </c>
    </row>
    <row r="142" spans="1:3" ht="12.75">
      <c r="A142" s="50" t="s">
        <v>1215</v>
      </c>
      <c r="B142" s="51" t="s">
        <v>5</v>
      </c>
      <c r="C142" s="52">
        <v>778181572.75</v>
      </c>
    </row>
    <row r="143" spans="1:3" ht="25.5">
      <c r="A143" s="50" t="s">
        <v>1216</v>
      </c>
      <c r="B143" s="51" t="s">
        <v>666</v>
      </c>
      <c r="C143" s="52">
        <v>788408395.28</v>
      </c>
    </row>
    <row r="144" spans="1:3" ht="25.5">
      <c r="A144" s="50" t="s">
        <v>1217</v>
      </c>
      <c r="B144" s="51" t="s">
        <v>51</v>
      </c>
      <c r="C144" s="52">
        <v>163704529.33</v>
      </c>
    </row>
    <row r="145" spans="1:3" ht="12.75">
      <c r="A145" s="50" t="s">
        <v>1218</v>
      </c>
      <c r="B145" s="51" t="s">
        <v>1219</v>
      </c>
      <c r="C145" s="52">
        <v>9632752.94</v>
      </c>
    </row>
    <row r="146" spans="1:3" ht="25.5">
      <c r="A146" s="50" t="s">
        <v>1220</v>
      </c>
      <c r="B146" s="51" t="s">
        <v>838</v>
      </c>
      <c r="C146" s="52">
        <v>9632752.94</v>
      </c>
    </row>
    <row r="147" spans="1:3" ht="25.5">
      <c r="A147" s="50" t="s">
        <v>1221</v>
      </c>
      <c r="B147" s="51" t="s">
        <v>1222</v>
      </c>
      <c r="C147" s="52">
        <v>2555430</v>
      </c>
    </row>
    <row r="148" spans="1:3" ht="38.25">
      <c r="A148" s="50" t="s">
        <v>1223</v>
      </c>
      <c r="B148" s="51" t="s">
        <v>847</v>
      </c>
      <c r="C148" s="52">
        <v>2555430</v>
      </c>
    </row>
    <row r="149" spans="1:3" ht="12.75">
      <c r="A149" s="50" t="s">
        <v>1224</v>
      </c>
      <c r="B149" s="51" t="s">
        <v>1225</v>
      </c>
      <c r="C149" s="52">
        <v>7504920</v>
      </c>
    </row>
    <row r="150" spans="1:3" ht="25.5">
      <c r="A150" s="50" t="s">
        <v>1226</v>
      </c>
      <c r="B150" s="51" t="s">
        <v>830</v>
      </c>
      <c r="C150" s="52">
        <v>7504920</v>
      </c>
    </row>
    <row r="151" spans="1:3" ht="25.5">
      <c r="A151" s="50" t="s">
        <v>1227</v>
      </c>
      <c r="B151" s="51" t="s">
        <v>1228</v>
      </c>
      <c r="C151" s="52">
        <v>53474600</v>
      </c>
    </row>
    <row r="152" spans="1:3" ht="25.5">
      <c r="A152" s="50" t="s">
        <v>1229</v>
      </c>
      <c r="B152" s="51" t="s">
        <v>50</v>
      </c>
      <c r="C152" s="52">
        <v>53474600</v>
      </c>
    </row>
    <row r="153" spans="1:3" ht="25.5">
      <c r="A153" s="50" t="s">
        <v>1230</v>
      </c>
      <c r="B153" s="51" t="s">
        <v>1231</v>
      </c>
      <c r="C153" s="52">
        <v>2855233.8</v>
      </c>
    </row>
    <row r="154" spans="1:3" ht="38.25">
      <c r="A154" s="50" t="s">
        <v>1232</v>
      </c>
      <c r="B154" s="51" t="s">
        <v>849</v>
      </c>
      <c r="C154" s="52">
        <v>2855233.8</v>
      </c>
    </row>
    <row r="155" spans="1:3" ht="38.25">
      <c r="A155" s="50" t="s">
        <v>1233</v>
      </c>
      <c r="B155" s="51" t="s">
        <v>1234</v>
      </c>
      <c r="C155" s="52">
        <v>927106</v>
      </c>
    </row>
    <row r="156" spans="1:3" ht="38.25">
      <c r="A156" s="50" t="s">
        <v>1235</v>
      </c>
      <c r="B156" s="51" t="s">
        <v>1007</v>
      </c>
      <c r="C156" s="52">
        <v>927106</v>
      </c>
    </row>
    <row r="157" spans="1:3" ht="63.75">
      <c r="A157" s="50" t="s">
        <v>1236</v>
      </c>
      <c r="B157" s="51" t="s">
        <v>1237</v>
      </c>
      <c r="C157" s="52">
        <v>35182547.59</v>
      </c>
    </row>
    <row r="158" spans="1:3" ht="63.75">
      <c r="A158" s="50" t="s">
        <v>1238</v>
      </c>
      <c r="B158" s="51" t="s">
        <v>780</v>
      </c>
      <c r="C158" s="52">
        <v>35182547.59</v>
      </c>
    </row>
    <row r="159" spans="1:3" ht="12.75">
      <c r="A159" s="50" t="s">
        <v>1239</v>
      </c>
      <c r="B159" s="51" t="s">
        <v>1008</v>
      </c>
      <c r="C159" s="52">
        <v>51571939</v>
      </c>
    </row>
    <row r="160" spans="1:3" ht="12.75">
      <c r="A160" s="50" t="s">
        <v>1240</v>
      </c>
      <c r="B160" s="51" t="s">
        <v>49</v>
      </c>
      <c r="C160" s="52">
        <v>51571939</v>
      </c>
    </row>
    <row r="161" spans="1:3" ht="12.75">
      <c r="A161" s="50" t="s">
        <v>1241</v>
      </c>
      <c r="B161" s="51" t="s">
        <v>1009</v>
      </c>
      <c r="C161" s="52">
        <v>615614844.93</v>
      </c>
    </row>
    <row r="162" spans="1:3" ht="25.5">
      <c r="A162" s="50" t="s">
        <v>1242</v>
      </c>
      <c r="B162" s="51" t="s">
        <v>1243</v>
      </c>
      <c r="C162" s="52">
        <v>1579200</v>
      </c>
    </row>
    <row r="163" spans="1:3" ht="38.25">
      <c r="A163" s="50" t="s">
        <v>1244</v>
      </c>
      <c r="B163" s="51" t="s">
        <v>755</v>
      </c>
      <c r="C163" s="52">
        <v>1579200</v>
      </c>
    </row>
    <row r="164" spans="1:3" ht="25.5">
      <c r="A164" s="50" t="s">
        <v>1245</v>
      </c>
      <c r="B164" s="51" t="s">
        <v>1246</v>
      </c>
      <c r="C164" s="52">
        <v>977600</v>
      </c>
    </row>
    <row r="165" spans="1:3" ht="38.25">
      <c r="A165" s="50" t="s">
        <v>1247</v>
      </c>
      <c r="B165" s="51" t="s">
        <v>754</v>
      </c>
      <c r="C165" s="52">
        <v>977600</v>
      </c>
    </row>
    <row r="166" spans="1:3" ht="25.5">
      <c r="A166" s="50" t="s">
        <v>1248</v>
      </c>
      <c r="B166" s="51" t="s">
        <v>1010</v>
      </c>
      <c r="C166" s="52">
        <v>552338600</v>
      </c>
    </row>
    <row r="167" spans="1:3" ht="25.5">
      <c r="A167" s="50" t="s">
        <v>1249</v>
      </c>
      <c r="B167" s="51" t="s">
        <v>78</v>
      </c>
      <c r="C167" s="52">
        <v>552338600</v>
      </c>
    </row>
    <row r="168" spans="1:3" ht="38.25">
      <c r="A168" s="50" t="s">
        <v>1250</v>
      </c>
      <c r="B168" s="51" t="s">
        <v>1011</v>
      </c>
      <c r="C168" s="52">
        <v>32561500</v>
      </c>
    </row>
    <row r="169" spans="1:3" ht="38.25">
      <c r="A169" s="50" t="s">
        <v>1251</v>
      </c>
      <c r="B169" s="51" t="s">
        <v>1012</v>
      </c>
      <c r="C169" s="52">
        <v>32561500</v>
      </c>
    </row>
    <row r="170" spans="1:3" ht="51">
      <c r="A170" s="50" t="s">
        <v>1252</v>
      </c>
      <c r="B170" s="51" t="s">
        <v>1253</v>
      </c>
      <c r="C170" s="52">
        <v>15854200</v>
      </c>
    </row>
    <row r="171" spans="1:3" ht="51">
      <c r="A171" s="50" t="s">
        <v>1254</v>
      </c>
      <c r="B171" s="51" t="s">
        <v>1013</v>
      </c>
      <c r="C171" s="52">
        <v>15854200</v>
      </c>
    </row>
    <row r="172" spans="1:3" ht="51">
      <c r="A172" s="50" t="s">
        <v>1255</v>
      </c>
      <c r="B172" s="51" t="s">
        <v>1256</v>
      </c>
      <c r="C172" s="52">
        <v>11253000</v>
      </c>
    </row>
    <row r="173" spans="1:3" ht="51">
      <c r="A173" s="50" t="s">
        <v>1257</v>
      </c>
      <c r="B173" s="51" t="s">
        <v>1014</v>
      </c>
      <c r="C173" s="52">
        <v>11253000</v>
      </c>
    </row>
    <row r="174" spans="1:3" ht="25.5">
      <c r="A174" s="50" t="s">
        <v>1258</v>
      </c>
      <c r="B174" s="51" t="s">
        <v>1259</v>
      </c>
      <c r="C174" s="52">
        <v>1050744.93</v>
      </c>
    </row>
    <row r="175" spans="1:3" ht="25.5">
      <c r="A175" s="50" t="s">
        <v>1260</v>
      </c>
      <c r="B175" s="51" t="s">
        <v>832</v>
      </c>
      <c r="C175" s="52">
        <v>1050744.93</v>
      </c>
    </row>
    <row r="176" spans="1:3" ht="12.75">
      <c r="A176" s="50" t="s">
        <v>1261</v>
      </c>
      <c r="B176" s="51" t="s">
        <v>761</v>
      </c>
      <c r="C176" s="52">
        <v>9089021.02</v>
      </c>
    </row>
    <row r="177" spans="1:3" ht="38.25">
      <c r="A177" s="50" t="s">
        <v>1262</v>
      </c>
      <c r="B177" s="51" t="s">
        <v>1263</v>
      </c>
      <c r="C177" s="52">
        <v>15996.56</v>
      </c>
    </row>
    <row r="178" spans="1:3" ht="51">
      <c r="A178" s="50" t="s">
        <v>1264</v>
      </c>
      <c r="B178" s="51" t="s">
        <v>1265</v>
      </c>
      <c r="C178" s="52">
        <v>15996.56</v>
      </c>
    </row>
    <row r="179" spans="1:3" ht="38.25">
      <c r="A179" s="50" t="s">
        <v>1266</v>
      </c>
      <c r="B179" s="51" t="s">
        <v>1267</v>
      </c>
      <c r="C179" s="52">
        <v>25700</v>
      </c>
    </row>
    <row r="180" spans="1:3" ht="38.25">
      <c r="A180" s="50" t="s">
        <v>1268</v>
      </c>
      <c r="B180" s="51" t="s">
        <v>852</v>
      </c>
      <c r="C180" s="52">
        <v>25700</v>
      </c>
    </row>
    <row r="181" spans="1:3" ht="38.25">
      <c r="A181" s="50" t="s">
        <v>1269</v>
      </c>
      <c r="B181" s="51" t="s">
        <v>1270</v>
      </c>
      <c r="C181" s="52">
        <v>100000</v>
      </c>
    </row>
    <row r="182" spans="1:3" ht="38.25">
      <c r="A182" s="50" t="s">
        <v>1271</v>
      </c>
      <c r="B182" s="51" t="s">
        <v>834</v>
      </c>
      <c r="C182" s="52">
        <v>100000</v>
      </c>
    </row>
    <row r="183" spans="1:3" ht="38.25">
      <c r="A183" s="50" t="s">
        <v>1272</v>
      </c>
      <c r="B183" s="51" t="s">
        <v>1273</v>
      </c>
      <c r="C183" s="52">
        <v>50000</v>
      </c>
    </row>
    <row r="184" spans="1:3" ht="51">
      <c r="A184" s="50" t="s">
        <v>1274</v>
      </c>
      <c r="B184" s="51" t="s">
        <v>836</v>
      </c>
      <c r="C184" s="52">
        <v>50000</v>
      </c>
    </row>
    <row r="185" spans="1:3" ht="12.75">
      <c r="A185" s="50" t="s">
        <v>1275</v>
      </c>
      <c r="B185" s="51" t="s">
        <v>1015</v>
      </c>
      <c r="C185" s="52">
        <v>8897324.46</v>
      </c>
    </row>
    <row r="186" spans="1:3" ht="25.5">
      <c r="A186" s="50" t="s">
        <v>1276</v>
      </c>
      <c r="B186" s="51" t="s">
        <v>1277</v>
      </c>
      <c r="C186" s="52">
        <v>8897324.46</v>
      </c>
    </row>
    <row r="187" spans="1:3" ht="12.75">
      <c r="A187" s="50" t="s">
        <v>1278</v>
      </c>
      <c r="B187" s="51" t="s">
        <v>855</v>
      </c>
      <c r="C187" s="52">
        <v>1813000</v>
      </c>
    </row>
    <row r="188" spans="1:3" ht="12.75">
      <c r="A188" s="50" t="s">
        <v>1279</v>
      </c>
      <c r="B188" s="51" t="s">
        <v>856</v>
      </c>
      <c r="C188" s="52">
        <v>1813000</v>
      </c>
    </row>
    <row r="189" spans="1:3" ht="12.75">
      <c r="A189" s="50" t="s">
        <v>1280</v>
      </c>
      <c r="B189" s="51" t="s">
        <v>856</v>
      </c>
      <c r="C189" s="52">
        <v>1813000</v>
      </c>
    </row>
    <row r="190" spans="1:3" ht="102">
      <c r="A190" s="50" t="s">
        <v>1281</v>
      </c>
      <c r="B190" s="51" t="s">
        <v>1016</v>
      </c>
      <c r="C190" s="52">
        <v>19310.49</v>
      </c>
    </row>
    <row r="191" spans="1:3" ht="63.75">
      <c r="A191" s="50" t="s">
        <v>1282</v>
      </c>
      <c r="B191" s="51" t="s">
        <v>1283</v>
      </c>
      <c r="C191" s="52">
        <v>19310.49</v>
      </c>
    </row>
    <row r="192" spans="1:3" ht="63.75">
      <c r="A192" s="50" t="s">
        <v>1284</v>
      </c>
      <c r="B192" s="51" t="s">
        <v>1017</v>
      </c>
      <c r="C192" s="52">
        <v>19310.49</v>
      </c>
    </row>
    <row r="193" spans="1:3" ht="38.25">
      <c r="A193" s="50" t="s">
        <v>1285</v>
      </c>
      <c r="B193" s="51" t="s">
        <v>322</v>
      </c>
      <c r="C193" s="52">
        <v>-12059133.02</v>
      </c>
    </row>
    <row r="194" spans="1:3" ht="38.25">
      <c r="A194" s="50" t="s">
        <v>1286</v>
      </c>
      <c r="B194" s="51" t="s">
        <v>1018</v>
      </c>
      <c r="C194" s="52">
        <v>-12059133.02</v>
      </c>
    </row>
    <row r="195" spans="1:3" s="47" customFormat="1" ht="25.5">
      <c r="A195" s="48" t="s">
        <v>1287</v>
      </c>
      <c r="B195" s="45" t="s">
        <v>1288</v>
      </c>
      <c r="C195" s="49">
        <f>C196+C203</f>
        <v>97935495.54</v>
      </c>
    </row>
    <row r="196" spans="1:3" ht="12.75">
      <c r="A196" s="50"/>
      <c r="B196" s="51" t="s">
        <v>1289</v>
      </c>
      <c r="C196" s="52">
        <v>73695.54</v>
      </c>
    </row>
    <row r="197" spans="1:3" ht="12.75">
      <c r="A197" s="50" t="s">
        <v>1290</v>
      </c>
      <c r="B197" s="51" t="s">
        <v>364</v>
      </c>
      <c r="C197" s="52">
        <v>73695.59</v>
      </c>
    </row>
    <row r="198" spans="1:3" ht="25.5">
      <c r="A198" s="50" t="s">
        <v>1291</v>
      </c>
      <c r="B198" s="51" t="s">
        <v>991</v>
      </c>
      <c r="C198" s="52">
        <v>73695.59</v>
      </c>
    </row>
    <row r="199" spans="1:3" ht="38.25">
      <c r="A199" s="50" t="s">
        <v>1292</v>
      </c>
      <c r="B199" s="51" t="s">
        <v>993</v>
      </c>
      <c r="C199" s="52">
        <v>73695.59</v>
      </c>
    </row>
    <row r="200" spans="1:3" ht="12.75">
      <c r="A200" s="50" t="s">
        <v>1293</v>
      </c>
      <c r="B200" s="51" t="s">
        <v>365</v>
      </c>
      <c r="C200" s="52">
        <v>-0.05</v>
      </c>
    </row>
    <row r="201" spans="1:14" ht="12.75">
      <c r="A201" s="50" t="s">
        <v>1294</v>
      </c>
      <c r="B201" s="51" t="s">
        <v>1213</v>
      </c>
      <c r="C201" s="52">
        <v>-0.05</v>
      </c>
      <c r="F201" s="47"/>
      <c r="G201" s="47"/>
      <c r="H201" s="47"/>
      <c r="I201" s="47"/>
      <c r="J201" s="47"/>
      <c r="K201" s="47"/>
      <c r="L201" s="47"/>
      <c r="M201" s="47"/>
      <c r="N201" s="47"/>
    </row>
    <row r="202" spans="1:3" ht="12.75">
      <c r="A202" s="50" t="s">
        <v>1295</v>
      </c>
      <c r="B202" s="51" t="s">
        <v>206</v>
      </c>
      <c r="C202" s="52">
        <v>-0.05</v>
      </c>
    </row>
    <row r="203" spans="1:3" ht="12.75">
      <c r="A203" s="50" t="s">
        <v>1296</v>
      </c>
      <c r="B203" s="51" t="s">
        <v>5</v>
      </c>
      <c r="C203" s="52">
        <v>97861800</v>
      </c>
    </row>
    <row r="204" spans="1:3" ht="25.5">
      <c r="A204" s="50" t="s">
        <v>1297</v>
      </c>
      <c r="B204" s="51" t="s">
        <v>666</v>
      </c>
      <c r="C204" s="52">
        <v>97861800</v>
      </c>
    </row>
    <row r="205" spans="1:3" ht="12.75">
      <c r="A205" s="50" t="s">
        <v>1298</v>
      </c>
      <c r="B205" s="51" t="s">
        <v>1006</v>
      </c>
      <c r="C205" s="52">
        <v>87007500</v>
      </c>
    </row>
    <row r="206" spans="1:3" ht="12.75">
      <c r="A206" s="50" t="s">
        <v>1299</v>
      </c>
      <c r="B206" s="51" t="s">
        <v>778</v>
      </c>
      <c r="C206" s="52">
        <v>55735100</v>
      </c>
    </row>
    <row r="207" spans="1:3" ht="25.5">
      <c r="A207" s="50" t="s">
        <v>1300</v>
      </c>
      <c r="B207" s="51" t="s">
        <v>731</v>
      </c>
      <c r="C207" s="52">
        <v>55735100</v>
      </c>
    </row>
    <row r="208" spans="1:3" ht="25.5">
      <c r="A208" s="50" t="s">
        <v>1301</v>
      </c>
      <c r="B208" s="51" t="s">
        <v>689</v>
      </c>
      <c r="C208" s="52">
        <v>8022400</v>
      </c>
    </row>
    <row r="209" spans="1:3" ht="25.5">
      <c r="A209" s="50" t="s">
        <v>1302</v>
      </c>
      <c r="B209" s="51" t="s">
        <v>732</v>
      </c>
      <c r="C209" s="52">
        <v>8022400</v>
      </c>
    </row>
    <row r="210" spans="1:3" ht="38.25">
      <c r="A210" s="50" t="s">
        <v>1303</v>
      </c>
      <c r="B210" s="51" t="s">
        <v>1304</v>
      </c>
      <c r="C210" s="52">
        <v>23250000</v>
      </c>
    </row>
    <row r="211" spans="1:3" ht="25.5">
      <c r="A211" s="50" t="s">
        <v>1305</v>
      </c>
      <c r="B211" s="51" t="s">
        <v>125</v>
      </c>
      <c r="C211" s="52">
        <v>23250000</v>
      </c>
    </row>
    <row r="212" spans="1:3" ht="25.5">
      <c r="A212" s="50" t="s">
        <v>1306</v>
      </c>
      <c r="B212" s="51" t="s">
        <v>51</v>
      </c>
      <c r="C212" s="52">
        <v>2779700</v>
      </c>
    </row>
    <row r="213" spans="1:3" ht="12.75">
      <c r="A213" s="50" t="s">
        <v>1307</v>
      </c>
      <c r="B213" s="51" t="s">
        <v>1008</v>
      </c>
      <c r="C213" s="52">
        <v>2779700</v>
      </c>
    </row>
    <row r="214" spans="1:3" ht="12.75">
      <c r="A214" s="50" t="s">
        <v>1308</v>
      </c>
      <c r="B214" s="51" t="s">
        <v>49</v>
      </c>
      <c r="C214" s="52">
        <v>2779700</v>
      </c>
    </row>
    <row r="215" spans="1:3" ht="12.75">
      <c r="A215" s="50" t="s">
        <v>1309</v>
      </c>
      <c r="B215" s="51" t="s">
        <v>1009</v>
      </c>
      <c r="C215" s="52">
        <v>8074600</v>
      </c>
    </row>
    <row r="216" spans="1:3" ht="25.5">
      <c r="A216" s="50" t="s">
        <v>1310</v>
      </c>
      <c r="B216" s="51" t="s">
        <v>1010</v>
      </c>
      <c r="C216" s="52">
        <v>8074600</v>
      </c>
    </row>
    <row r="217" spans="1:3" ht="25.5">
      <c r="A217" s="50" t="s">
        <v>1311</v>
      </c>
      <c r="B217" s="51" t="s">
        <v>78</v>
      </c>
      <c r="C217" s="52">
        <v>8074600</v>
      </c>
    </row>
    <row r="218" spans="1:14" s="47" customFormat="1" ht="12.75">
      <c r="A218" s="48" t="s">
        <v>1312</v>
      </c>
      <c r="B218" s="45" t="s">
        <v>1313</v>
      </c>
      <c r="C218" s="49">
        <v>295260.24</v>
      </c>
      <c r="F218" s="39"/>
      <c r="G218" s="39"/>
      <c r="H218" s="39"/>
      <c r="I218" s="39"/>
      <c r="J218" s="39"/>
      <c r="K218" s="39"/>
      <c r="L218" s="39"/>
      <c r="M218" s="39"/>
      <c r="N218" s="39"/>
    </row>
    <row r="219" spans="1:3" ht="12.75">
      <c r="A219" s="50" t="s">
        <v>1314</v>
      </c>
      <c r="B219" s="51" t="s">
        <v>360</v>
      </c>
      <c r="C219" s="52">
        <v>295260.24</v>
      </c>
    </row>
    <row r="220" spans="1:12" ht="12.75">
      <c r="A220" s="50" t="s">
        <v>1315</v>
      </c>
      <c r="B220" s="51" t="s">
        <v>364</v>
      </c>
      <c r="C220" s="52">
        <v>295260.24</v>
      </c>
      <c r="F220" s="47"/>
      <c r="G220" s="47"/>
      <c r="H220" s="47"/>
      <c r="I220" s="47"/>
      <c r="J220" s="47"/>
      <c r="K220" s="47"/>
      <c r="L220" s="47"/>
    </row>
    <row r="221" spans="1:3" ht="25.5">
      <c r="A221" s="50" t="s">
        <v>1316</v>
      </c>
      <c r="B221" s="51" t="s">
        <v>1005</v>
      </c>
      <c r="C221" s="52">
        <v>295260.24</v>
      </c>
    </row>
    <row r="222" spans="1:3" ht="25.5">
      <c r="A222" s="50" t="s">
        <v>1317</v>
      </c>
      <c r="B222" s="51" t="s">
        <v>361</v>
      </c>
      <c r="C222" s="52">
        <v>295260.24</v>
      </c>
    </row>
    <row r="223" spans="1:12" s="47" customFormat="1" ht="25.5">
      <c r="A223" s="48" t="s">
        <v>1318</v>
      </c>
      <c r="B223" s="45" t="s">
        <v>1319</v>
      </c>
      <c r="C223" s="49">
        <v>223000</v>
      </c>
      <c r="F223" s="39"/>
      <c r="G223" s="39"/>
      <c r="H223" s="39"/>
      <c r="I223" s="39"/>
      <c r="J223" s="39"/>
      <c r="K223" s="39"/>
      <c r="L223" s="39"/>
    </row>
    <row r="224" spans="1:3" ht="12.75">
      <c r="A224" s="50" t="s">
        <v>1320</v>
      </c>
      <c r="B224" s="51" t="s">
        <v>360</v>
      </c>
      <c r="C224" s="52">
        <v>223000</v>
      </c>
    </row>
    <row r="225" spans="1:12" ht="12.75">
      <c r="A225" s="50" t="s">
        <v>1321</v>
      </c>
      <c r="B225" s="51" t="s">
        <v>364</v>
      </c>
      <c r="C225" s="52">
        <v>223000</v>
      </c>
      <c r="F225" s="47"/>
      <c r="G225" s="47"/>
      <c r="H225" s="47"/>
      <c r="I225" s="47"/>
      <c r="J225" s="47"/>
      <c r="K225" s="47"/>
      <c r="L225" s="47"/>
    </row>
    <row r="226" spans="1:3" ht="25.5">
      <c r="A226" s="50" t="s">
        <v>1322</v>
      </c>
      <c r="B226" s="51" t="s">
        <v>1005</v>
      </c>
      <c r="C226" s="52">
        <v>223000</v>
      </c>
    </row>
    <row r="227" spans="1:3" ht="25.5">
      <c r="A227" s="50" t="s">
        <v>1323</v>
      </c>
      <c r="B227" s="51" t="s">
        <v>361</v>
      </c>
      <c r="C227" s="52">
        <v>223000</v>
      </c>
    </row>
    <row r="228" spans="1:12" s="47" customFormat="1" ht="38.25">
      <c r="A228" s="48" t="s">
        <v>1324</v>
      </c>
      <c r="B228" s="45" t="s">
        <v>1325</v>
      </c>
      <c r="C228" s="49">
        <v>36705.11</v>
      </c>
      <c r="F228" s="39"/>
      <c r="G228" s="39"/>
      <c r="H228" s="39"/>
      <c r="I228" s="39"/>
      <c r="J228" s="39"/>
      <c r="K228" s="39"/>
      <c r="L228" s="39"/>
    </row>
    <row r="229" spans="1:3" ht="12.75">
      <c r="A229" s="50" t="s">
        <v>1326</v>
      </c>
      <c r="B229" s="51" t="s">
        <v>360</v>
      </c>
      <c r="C229" s="52">
        <v>36705.11</v>
      </c>
    </row>
    <row r="230" spans="1:12" ht="12.75">
      <c r="A230" s="50" t="s">
        <v>1327</v>
      </c>
      <c r="B230" s="51" t="s">
        <v>364</v>
      </c>
      <c r="C230" s="52">
        <v>36705.11</v>
      </c>
      <c r="F230" s="47"/>
      <c r="G230" s="47"/>
      <c r="H230" s="47"/>
      <c r="I230" s="47"/>
      <c r="J230" s="47"/>
      <c r="K230" s="47"/>
      <c r="L230" s="47"/>
    </row>
    <row r="231" spans="1:3" ht="25.5">
      <c r="A231" s="50" t="s">
        <v>1328</v>
      </c>
      <c r="B231" s="51" t="s">
        <v>1005</v>
      </c>
      <c r="C231" s="52">
        <v>36705.11</v>
      </c>
    </row>
    <row r="232" spans="1:3" ht="25.5">
      <c r="A232" s="50" t="s">
        <v>1329</v>
      </c>
      <c r="B232" s="51" t="s">
        <v>361</v>
      </c>
      <c r="C232" s="52">
        <v>36705.11</v>
      </c>
    </row>
    <row r="233" spans="1:12" s="47" customFormat="1" ht="25.5">
      <c r="A233" s="48" t="s">
        <v>1330</v>
      </c>
      <c r="B233" s="45" t="s">
        <v>1331</v>
      </c>
      <c r="C233" s="49">
        <v>58000</v>
      </c>
      <c r="F233" s="39"/>
      <c r="G233" s="39"/>
      <c r="H233" s="39"/>
      <c r="I233" s="39"/>
      <c r="J233" s="39"/>
      <c r="K233" s="39"/>
      <c r="L233" s="39"/>
    </row>
    <row r="234" spans="1:3" ht="12.75">
      <c r="A234" s="50" t="s">
        <v>1332</v>
      </c>
      <c r="B234" s="51" t="s">
        <v>360</v>
      </c>
      <c r="C234" s="52">
        <v>58000</v>
      </c>
    </row>
    <row r="235" spans="1:12" ht="12.75">
      <c r="A235" s="50" t="s">
        <v>1333</v>
      </c>
      <c r="B235" s="51" t="s">
        <v>364</v>
      </c>
      <c r="C235" s="52">
        <v>58000</v>
      </c>
      <c r="F235" s="47"/>
      <c r="G235" s="47"/>
      <c r="H235" s="47"/>
      <c r="I235" s="47"/>
      <c r="J235" s="47"/>
      <c r="K235" s="47"/>
      <c r="L235" s="47"/>
    </row>
    <row r="236" spans="1:3" ht="25.5">
      <c r="A236" s="50" t="s">
        <v>1334</v>
      </c>
      <c r="B236" s="51" t="s">
        <v>1005</v>
      </c>
      <c r="C236" s="52">
        <v>58000</v>
      </c>
    </row>
    <row r="237" spans="1:3" ht="25.5">
      <c r="A237" s="50" t="s">
        <v>1335</v>
      </c>
      <c r="B237" s="51" t="s">
        <v>361</v>
      </c>
      <c r="C237" s="52">
        <v>58000</v>
      </c>
    </row>
    <row r="238" spans="1:12" s="47" customFormat="1" ht="25.5">
      <c r="A238" s="48" t="s">
        <v>1336</v>
      </c>
      <c r="B238" s="45" t="s">
        <v>1337</v>
      </c>
      <c r="C238" s="49">
        <v>10000</v>
      </c>
      <c r="F238" s="39"/>
      <c r="G238" s="39"/>
      <c r="H238" s="39"/>
      <c r="I238" s="39"/>
      <c r="J238" s="39"/>
      <c r="K238" s="39"/>
      <c r="L238" s="39"/>
    </row>
    <row r="239" spans="1:3" ht="12.75">
      <c r="A239" s="50" t="s">
        <v>1338</v>
      </c>
      <c r="B239" s="51" t="s">
        <v>360</v>
      </c>
      <c r="C239" s="52">
        <v>10000</v>
      </c>
    </row>
    <row r="240" spans="1:12" ht="12.75">
      <c r="A240" s="50" t="s">
        <v>1339</v>
      </c>
      <c r="B240" s="51" t="s">
        <v>364</v>
      </c>
      <c r="C240" s="52">
        <v>10000</v>
      </c>
      <c r="F240" s="47"/>
      <c r="G240" s="47"/>
      <c r="H240" s="47"/>
      <c r="I240" s="47"/>
      <c r="J240" s="47"/>
      <c r="K240" s="47"/>
      <c r="L240" s="47"/>
    </row>
    <row r="241" spans="1:3" ht="25.5">
      <c r="A241" s="50" t="s">
        <v>1340</v>
      </c>
      <c r="B241" s="51" t="s">
        <v>1005</v>
      </c>
      <c r="C241" s="52">
        <v>10000</v>
      </c>
    </row>
    <row r="242" spans="1:3" ht="25.5">
      <c r="A242" s="50" t="s">
        <v>1341</v>
      </c>
      <c r="B242" s="51" t="s">
        <v>361</v>
      </c>
      <c r="C242" s="52">
        <v>10000</v>
      </c>
    </row>
    <row r="243" spans="1:12" s="47" customFormat="1" ht="25.5">
      <c r="A243" s="48" t="s">
        <v>1342</v>
      </c>
      <c r="B243" s="45" t="s">
        <v>1343</v>
      </c>
      <c r="C243" s="49">
        <v>102900556.14</v>
      </c>
      <c r="F243" s="39"/>
      <c r="G243" s="39"/>
      <c r="H243" s="39"/>
      <c r="I243" s="39"/>
      <c r="J243" s="39"/>
      <c r="K243" s="39"/>
      <c r="L243" s="39"/>
    </row>
    <row r="244" spans="1:3" ht="12.75">
      <c r="A244" s="50" t="s">
        <v>1344</v>
      </c>
      <c r="B244" s="51" t="s">
        <v>360</v>
      </c>
      <c r="C244" s="52">
        <v>102900556.14</v>
      </c>
    </row>
    <row r="245" spans="1:3" ht="25.5">
      <c r="A245" s="50" t="s">
        <v>1345</v>
      </c>
      <c r="B245" s="51" t="s">
        <v>9</v>
      </c>
      <c r="C245" s="52">
        <v>59436442.97</v>
      </c>
    </row>
    <row r="246" spans="1:3" ht="63.75">
      <c r="A246" s="50" t="s">
        <v>1346</v>
      </c>
      <c r="B246" s="51" t="s">
        <v>240</v>
      </c>
      <c r="C246" s="52">
        <v>59206182.1</v>
      </c>
    </row>
    <row r="247" spans="1:3" ht="51">
      <c r="A247" s="50" t="s">
        <v>1347</v>
      </c>
      <c r="B247" s="51" t="s">
        <v>715</v>
      </c>
      <c r="C247" s="52">
        <v>45078707.93</v>
      </c>
    </row>
    <row r="248" spans="1:3" ht="51">
      <c r="A248" s="50" t="s">
        <v>1348</v>
      </c>
      <c r="B248" s="51" t="s">
        <v>257</v>
      </c>
      <c r="C248" s="52">
        <v>16075052.11</v>
      </c>
    </row>
    <row r="249" spans="1:3" ht="63.75">
      <c r="A249" s="50" t="s">
        <v>1349</v>
      </c>
      <c r="B249" s="51" t="s">
        <v>258</v>
      </c>
      <c r="C249" s="52">
        <v>29003655.82</v>
      </c>
    </row>
    <row r="250" spans="1:3" ht="51">
      <c r="A250" s="50" t="s">
        <v>1350</v>
      </c>
      <c r="B250" s="51" t="s">
        <v>242</v>
      </c>
      <c r="C250" s="52">
        <v>187457.71</v>
      </c>
    </row>
    <row r="251" spans="1:3" ht="51">
      <c r="A251" s="50" t="s">
        <v>1351</v>
      </c>
      <c r="B251" s="51" t="s">
        <v>241</v>
      </c>
      <c r="C251" s="52">
        <v>187457.71</v>
      </c>
    </row>
    <row r="252" spans="1:3" ht="63.75">
      <c r="A252" s="50" t="s">
        <v>1352</v>
      </c>
      <c r="B252" s="51" t="s">
        <v>958</v>
      </c>
      <c r="C252" s="52">
        <v>34965.5</v>
      </c>
    </row>
    <row r="253" spans="1:3" ht="51">
      <c r="A253" s="50" t="s">
        <v>1353</v>
      </c>
      <c r="B253" s="51" t="s">
        <v>56</v>
      </c>
      <c r="C253" s="52">
        <v>34965.5</v>
      </c>
    </row>
    <row r="254" spans="1:3" ht="25.5">
      <c r="A254" s="50" t="s">
        <v>1354</v>
      </c>
      <c r="B254" s="51" t="s">
        <v>354</v>
      </c>
      <c r="C254" s="52">
        <v>13905050.96</v>
      </c>
    </row>
    <row r="255" spans="1:3" ht="25.5">
      <c r="A255" s="50" t="s">
        <v>1355</v>
      </c>
      <c r="B255" s="51" t="s">
        <v>356</v>
      </c>
      <c r="C255" s="52">
        <v>13905050.96</v>
      </c>
    </row>
    <row r="256" spans="1:3" ht="38.25">
      <c r="A256" s="50" t="s">
        <v>1356</v>
      </c>
      <c r="B256" s="51" t="s">
        <v>960</v>
      </c>
      <c r="C256" s="52">
        <v>991.65</v>
      </c>
    </row>
    <row r="257" spans="1:3" ht="25.5">
      <c r="A257" s="50" t="s">
        <v>1357</v>
      </c>
      <c r="B257" s="51" t="s">
        <v>962</v>
      </c>
      <c r="C257" s="52">
        <v>991.65</v>
      </c>
    </row>
    <row r="258" spans="1:3" ht="76.5">
      <c r="A258" s="50" t="s">
        <v>1358</v>
      </c>
      <c r="B258" s="51" t="s">
        <v>964</v>
      </c>
      <c r="C258" s="52">
        <v>732.35</v>
      </c>
    </row>
    <row r="259" spans="1:3" ht="76.5">
      <c r="A259" s="50" t="s">
        <v>1359</v>
      </c>
      <c r="B259" s="51" t="s">
        <v>966</v>
      </c>
      <c r="C259" s="52">
        <v>259.3</v>
      </c>
    </row>
    <row r="260" spans="1:3" ht="12.75">
      <c r="A260" s="50" t="s">
        <v>1360</v>
      </c>
      <c r="B260" s="51" t="s">
        <v>363</v>
      </c>
      <c r="C260" s="52">
        <v>229269.22</v>
      </c>
    </row>
    <row r="261" spans="1:3" ht="38.25">
      <c r="A261" s="50" t="s">
        <v>1361</v>
      </c>
      <c r="B261" s="51" t="s">
        <v>1362</v>
      </c>
      <c r="C261" s="52">
        <v>229269.22</v>
      </c>
    </row>
    <row r="262" spans="1:3" ht="38.25">
      <c r="A262" s="50" t="s">
        <v>1363</v>
      </c>
      <c r="B262" s="51" t="s">
        <v>193</v>
      </c>
      <c r="C262" s="52">
        <v>229269.22</v>
      </c>
    </row>
    <row r="263" spans="1:3" ht="25.5">
      <c r="A263" s="50" t="s">
        <v>1364</v>
      </c>
      <c r="B263" s="51" t="s">
        <v>76</v>
      </c>
      <c r="C263" s="52">
        <v>43464113.17</v>
      </c>
    </row>
    <row r="264" spans="1:3" ht="63.75">
      <c r="A264" s="50" t="s">
        <v>1365</v>
      </c>
      <c r="B264" s="51" t="s">
        <v>558</v>
      </c>
      <c r="C264" s="52">
        <v>17933568.14</v>
      </c>
    </row>
    <row r="265" spans="1:3" ht="63.75">
      <c r="A265" s="50" t="s">
        <v>1366</v>
      </c>
      <c r="B265" s="51" t="s">
        <v>1367</v>
      </c>
      <c r="C265" s="52">
        <v>17933568.14</v>
      </c>
    </row>
    <row r="266" spans="1:3" ht="51">
      <c r="A266" s="50" t="s">
        <v>1368</v>
      </c>
      <c r="B266" s="51" t="s">
        <v>228</v>
      </c>
      <c r="C266" s="52">
        <v>17933568.14</v>
      </c>
    </row>
    <row r="267" spans="1:3" ht="25.5">
      <c r="A267" s="50" t="s">
        <v>1369</v>
      </c>
      <c r="B267" s="51" t="s">
        <v>557</v>
      </c>
      <c r="C267" s="52">
        <v>23847867.14</v>
      </c>
    </row>
    <row r="268" spans="1:3" ht="25.5">
      <c r="A268" s="50" t="s">
        <v>1370</v>
      </c>
      <c r="B268" s="51" t="s">
        <v>229</v>
      </c>
      <c r="C268" s="52">
        <v>23847867.14</v>
      </c>
    </row>
    <row r="269" spans="1:3" ht="38.25">
      <c r="A269" s="50" t="s">
        <v>1371</v>
      </c>
      <c r="B269" s="51" t="s">
        <v>260</v>
      </c>
      <c r="C269" s="52">
        <v>22180236.72</v>
      </c>
    </row>
    <row r="270" spans="1:3" ht="38.25">
      <c r="A270" s="50" t="s">
        <v>1372</v>
      </c>
      <c r="B270" s="51" t="s">
        <v>261</v>
      </c>
      <c r="C270" s="52">
        <v>1667630.42</v>
      </c>
    </row>
    <row r="271" spans="1:3" ht="51">
      <c r="A271" s="50" t="s">
        <v>1373</v>
      </c>
      <c r="B271" s="51" t="s">
        <v>972</v>
      </c>
      <c r="C271" s="52">
        <v>1682677.89</v>
      </c>
    </row>
    <row r="272" spans="1:12" ht="51">
      <c r="A272" s="50" t="s">
        <v>1374</v>
      </c>
      <c r="B272" s="51" t="s">
        <v>1375</v>
      </c>
      <c r="C272" s="52">
        <v>1682677.89</v>
      </c>
      <c r="F272" s="47"/>
      <c r="G272" s="47"/>
      <c r="H272" s="47"/>
      <c r="I272" s="47"/>
      <c r="J272" s="47"/>
      <c r="K272" s="47"/>
      <c r="L272" s="47"/>
    </row>
    <row r="273" spans="1:3" ht="63.75">
      <c r="A273" s="50" t="s">
        <v>1376</v>
      </c>
      <c r="B273" s="51" t="s">
        <v>974</v>
      </c>
      <c r="C273" s="52">
        <v>841345.14</v>
      </c>
    </row>
    <row r="274" spans="1:3" ht="63.75">
      <c r="A274" s="50" t="s">
        <v>1377</v>
      </c>
      <c r="B274" s="51" t="s">
        <v>976</v>
      </c>
      <c r="C274" s="52">
        <v>841332.75</v>
      </c>
    </row>
    <row r="275" spans="1:12" s="47" customFormat="1" ht="25.5">
      <c r="A275" s="48" t="s">
        <v>1378</v>
      </c>
      <c r="B275" s="45" t="s">
        <v>1379</v>
      </c>
      <c r="C275" s="49">
        <v>171000</v>
      </c>
      <c r="F275" s="39"/>
      <c r="G275" s="39"/>
      <c r="H275" s="39"/>
      <c r="I275" s="39"/>
      <c r="J275" s="39"/>
      <c r="K275" s="39"/>
      <c r="L275" s="39"/>
    </row>
    <row r="276" spans="1:3" ht="12.75">
      <c r="A276" s="50" t="s">
        <v>1380</v>
      </c>
      <c r="B276" s="51" t="s">
        <v>360</v>
      </c>
      <c r="C276" s="52">
        <v>171000</v>
      </c>
    </row>
    <row r="277" spans="1:12" ht="12.75">
      <c r="A277" s="50" t="s">
        <v>1381</v>
      </c>
      <c r="B277" s="51" t="s">
        <v>364</v>
      </c>
      <c r="C277" s="52">
        <v>171000</v>
      </c>
      <c r="F277" s="47"/>
      <c r="G277" s="47"/>
      <c r="H277" s="47"/>
      <c r="I277" s="47"/>
      <c r="J277" s="47"/>
      <c r="K277" s="47"/>
      <c r="L277" s="47"/>
    </row>
    <row r="278" spans="1:3" ht="25.5">
      <c r="A278" s="50" t="s">
        <v>1382</v>
      </c>
      <c r="B278" s="51" t="s">
        <v>1005</v>
      </c>
      <c r="C278" s="52">
        <v>171000</v>
      </c>
    </row>
    <row r="279" spans="1:3" ht="25.5">
      <c r="A279" s="50" t="s">
        <v>1383</v>
      </c>
      <c r="B279" s="51" t="s">
        <v>361</v>
      </c>
      <c r="C279" s="52">
        <v>171000</v>
      </c>
    </row>
    <row r="280" spans="1:12" s="47" customFormat="1" ht="25.5">
      <c r="A280" s="48" t="s">
        <v>1384</v>
      </c>
      <c r="B280" s="45" t="s">
        <v>1385</v>
      </c>
      <c r="C280" s="49">
        <v>342766.06</v>
      </c>
      <c r="F280" s="39"/>
      <c r="G280" s="39"/>
      <c r="H280" s="39"/>
      <c r="I280" s="39"/>
      <c r="J280" s="39"/>
      <c r="K280" s="39"/>
      <c r="L280" s="39"/>
    </row>
    <row r="281" spans="1:3" ht="12.75">
      <c r="A281" s="50" t="s">
        <v>1386</v>
      </c>
      <c r="B281" s="51" t="s">
        <v>360</v>
      </c>
      <c r="C281" s="52">
        <v>342766.06</v>
      </c>
    </row>
    <row r="282" spans="1:3" ht="12.75">
      <c r="A282" s="50" t="s">
        <v>1387</v>
      </c>
      <c r="B282" s="51" t="s">
        <v>364</v>
      </c>
      <c r="C282" s="52">
        <v>342766.06</v>
      </c>
    </row>
    <row r="283" spans="1:3" ht="76.5">
      <c r="A283" s="50" t="s">
        <v>1388</v>
      </c>
      <c r="B283" s="51" t="s">
        <v>983</v>
      </c>
      <c r="C283" s="52">
        <v>276935.53</v>
      </c>
    </row>
    <row r="284" spans="1:3" ht="25.5">
      <c r="A284" s="50" t="s">
        <v>1389</v>
      </c>
      <c r="B284" s="51" t="s">
        <v>128</v>
      </c>
      <c r="C284" s="52">
        <v>82000</v>
      </c>
    </row>
    <row r="285" spans="1:3" ht="25.5">
      <c r="A285" s="50" t="s">
        <v>1390</v>
      </c>
      <c r="B285" s="51" t="s">
        <v>130</v>
      </c>
      <c r="C285" s="52">
        <v>8500</v>
      </c>
    </row>
    <row r="286" spans="1:3" ht="25.5">
      <c r="A286" s="50" t="s">
        <v>1391</v>
      </c>
      <c r="B286" s="51" t="s">
        <v>202</v>
      </c>
      <c r="C286" s="52">
        <v>134435.53</v>
      </c>
    </row>
    <row r="287" spans="1:3" ht="12.75">
      <c r="A287" s="50" t="s">
        <v>1392</v>
      </c>
      <c r="B287" s="51" t="s">
        <v>1393</v>
      </c>
      <c r="C287" s="52">
        <v>52000</v>
      </c>
    </row>
    <row r="288" spans="1:3" ht="38.25">
      <c r="A288" s="50" t="s">
        <v>1394</v>
      </c>
      <c r="B288" s="51" t="s">
        <v>985</v>
      </c>
      <c r="C288" s="52">
        <v>52000</v>
      </c>
    </row>
    <row r="289" spans="1:3" ht="12.75">
      <c r="A289" s="50" t="s">
        <v>1395</v>
      </c>
      <c r="B289" s="51" t="s">
        <v>995</v>
      </c>
      <c r="C289" s="52">
        <v>65830.53</v>
      </c>
    </row>
    <row r="290" spans="1:3" ht="25.5">
      <c r="A290" s="50" t="s">
        <v>1396</v>
      </c>
      <c r="B290" s="51" t="s">
        <v>59</v>
      </c>
      <c r="C290" s="52">
        <v>65830.53</v>
      </c>
    </row>
    <row r="293" spans="1:6" s="54" customFormat="1" ht="15.75" customHeight="1">
      <c r="A293" s="53" t="s">
        <v>1397</v>
      </c>
      <c r="B293" s="53"/>
      <c r="C293" s="53" t="s">
        <v>1398</v>
      </c>
      <c r="D293" s="53"/>
      <c r="E293" s="53"/>
      <c r="F293" s="53"/>
    </row>
  </sheetData>
  <sheetProtection/>
  <mergeCells count="1">
    <mergeCell ref="A7:C7"/>
  </mergeCells>
  <printOptions/>
  <pageMargins left="0.7" right="0.46" top="0.39" bottom="0.44" header="0.3" footer="0.3"/>
  <pageSetup fitToHeight="0"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tabColor rgb="FF92D050"/>
  </sheetPr>
  <dimension ref="A1:J29"/>
  <sheetViews>
    <sheetView zoomScalePageLayoutView="0" workbookViewId="0" topLeftCell="A1">
      <selection activeCell="I30" sqref="I30"/>
    </sheetView>
  </sheetViews>
  <sheetFormatPr defaultColWidth="9.00390625" defaultRowHeight="12.75"/>
  <cols>
    <col min="1" max="1" width="3.375" style="158" customWidth="1"/>
    <col min="2" max="2" width="21.75390625" style="203" customWidth="1"/>
    <col min="3" max="3" width="13.00390625" style="157" customWidth="1"/>
    <col min="4" max="4" width="13.25390625" style="157" customWidth="1"/>
    <col min="5" max="5" width="19.25390625" style="157" customWidth="1"/>
    <col min="6" max="6" width="19.625" style="157" customWidth="1"/>
    <col min="7" max="7" width="13.25390625" style="157" customWidth="1"/>
    <col min="8" max="8" width="10.75390625" style="157" customWidth="1"/>
    <col min="9" max="9" width="12.625" style="157" customWidth="1"/>
    <col min="10" max="10" width="11.75390625" style="157" customWidth="1"/>
    <col min="11" max="16384" width="9.125" style="157" customWidth="1"/>
  </cols>
  <sheetData>
    <row r="1" spans="1:10" s="141" customFormat="1" ht="15">
      <c r="A1" s="223" t="s">
        <v>941</v>
      </c>
      <c r="B1" s="223"/>
      <c r="C1" s="223"/>
      <c r="D1" s="225"/>
      <c r="E1" s="225"/>
      <c r="F1" s="225"/>
      <c r="G1" s="225"/>
      <c r="H1" s="225"/>
      <c r="I1" s="225"/>
      <c r="J1" s="225"/>
    </row>
    <row r="2" spans="1:10" s="141" customFormat="1" ht="15">
      <c r="A2" s="223" t="s">
        <v>119</v>
      </c>
      <c r="B2" s="223"/>
      <c r="C2" s="223"/>
      <c r="D2" s="225"/>
      <c r="E2" s="225"/>
      <c r="F2" s="225"/>
      <c r="G2" s="225"/>
      <c r="H2" s="225"/>
      <c r="I2" s="225"/>
      <c r="J2" s="225"/>
    </row>
    <row r="3" spans="1:10" s="141" customFormat="1" ht="15">
      <c r="A3" s="223" t="s">
        <v>120</v>
      </c>
      <c r="B3" s="223"/>
      <c r="C3" s="223"/>
      <c r="D3" s="225"/>
      <c r="E3" s="225"/>
      <c r="F3" s="225"/>
      <c r="G3" s="225"/>
      <c r="H3" s="225"/>
      <c r="I3" s="225"/>
      <c r="J3" s="225"/>
    </row>
    <row r="4" spans="1:10" s="141" customFormat="1" ht="15">
      <c r="A4" s="223" t="s">
        <v>121</v>
      </c>
      <c r="B4" s="223"/>
      <c r="C4" s="223"/>
      <c r="D4" s="225"/>
      <c r="E4" s="225"/>
      <c r="F4" s="225"/>
      <c r="G4" s="225"/>
      <c r="H4" s="225"/>
      <c r="I4" s="225"/>
      <c r="J4" s="225"/>
    </row>
    <row r="5" spans="1:10" s="141" customFormat="1" ht="15">
      <c r="A5" s="223" t="s">
        <v>886</v>
      </c>
      <c r="B5" s="223"/>
      <c r="C5" s="223"/>
      <c r="D5" s="225"/>
      <c r="E5" s="225"/>
      <c r="F5" s="225"/>
      <c r="G5" s="225"/>
      <c r="H5" s="225"/>
      <c r="I5" s="225"/>
      <c r="J5" s="225"/>
    </row>
    <row r="6" ht="9" customHeight="1"/>
    <row r="7" spans="1:10" ht="35.25" customHeight="1">
      <c r="A7" s="230" t="s">
        <v>1409</v>
      </c>
      <c r="B7" s="230"/>
      <c r="C7" s="230"/>
      <c r="D7" s="225"/>
      <c r="E7" s="225"/>
      <c r="F7" s="225"/>
      <c r="G7" s="225"/>
      <c r="H7" s="225"/>
      <c r="I7" s="225"/>
      <c r="J7" s="225"/>
    </row>
    <row r="8" spans="1:10" ht="12.75" customHeight="1">
      <c r="A8" s="173"/>
      <c r="B8" s="204"/>
      <c r="C8" s="173"/>
      <c r="D8" s="144"/>
      <c r="J8" s="157" t="s">
        <v>892</v>
      </c>
    </row>
    <row r="9" spans="1:10" ht="15.75">
      <c r="A9" s="231" t="s">
        <v>33</v>
      </c>
      <c r="B9" s="232" t="s">
        <v>136</v>
      </c>
      <c r="C9" s="226" t="s">
        <v>114</v>
      </c>
      <c r="D9" s="235" t="s">
        <v>344</v>
      </c>
      <c r="E9" s="236"/>
      <c r="F9" s="236"/>
      <c r="G9" s="236"/>
      <c r="H9" s="236"/>
      <c r="I9" s="236"/>
      <c r="J9" s="237"/>
    </row>
    <row r="10" spans="1:10" s="208" customFormat="1" ht="60" customHeight="1">
      <c r="A10" s="231"/>
      <c r="B10" s="232"/>
      <c r="C10" s="226"/>
      <c r="D10" s="207" t="s">
        <v>1405</v>
      </c>
      <c r="E10" s="207" t="s">
        <v>1411</v>
      </c>
      <c r="F10" s="207" t="s">
        <v>1410</v>
      </c>
      <c r="G10" s="207" t="s">
        <v>1406</v>
      </c>
      <c r="H10" s="207" t="s">
        <v>1407</v>
      </c>
      <c r="I10" s="207" t="s">
        <v>1412</v>
      </c>
      <c r="J10" s="207" t="s">
        <v>1408</v>
      </c>
    </row>
    <row r="11" spans="1:10" ht="30" customHeight="1">
      <c r="A11" s="162">
        <v>1</v>
      </c>
      <c r="B11" s="205" t="s">
        <v>174</v>
      </c>
      <c r="C11" s="174">
        <f>D11+E11+F11+G11+H11+J11+I11</f>
        <v>248000</v>
      </c>
      <c r="D11" s="175"/>
      <c r="E11" s="175"/>
      <c r="F11" s="175">
        <v>150000</v>
      </c>
      <c r="G11" s="175"/>
      <c r="H11" s="175"/>
      <c r="I11" s="175">
        <v>98000</v>
      </c>
      <c r="J11" s="175"/>
    </row>
    <row r="12" spans="1:10" ht="48" customHeight="1">
      <c r="A12" s="164">
        <v>2</v>
      </c>
      <c r="B12" s="206" t="s">
        <v>175</v>
      </c>
      <c r="C12" s="174">
        <f aca="true" t="shared" si="0" ref="C12:C27">D12+E12+F12+G12+H12+J12+I12</f>
        <v>120000</v>
      </c>
      <c r="D12" s="175"/>
      <c r="E12" s="175"/>
      <c r="F12" s="175"/>
      <c r="G12" s="175"/>
      <c r="H12" s="175">
        <v>120000</v>
      </c>
      <c r="I12" s="175"/>
      <c r="J12" s="176"/>
    </row>
    <row r="13" spans="1:10" ht="43.5" customHeight="1">
      <c r="A13" s="164">
        <v>3</v>
      </c>
      <c r="B13" s="206" t="s">
        <v>177</v>
      </c>
      <c r="C13" s="174">
        <f t="shared" si="0"/>
        <v>80000</v>
      </c>
      <c r="D13" s="175"/>
      <c r="E13" s="175"/>
      <c r="F13" s="175">
        <v>80000</v>
      </c>
      <c r="G13" s="175"/>
      <c r="H13" s="175"/>
      <c r="I13" s="175"/>
      <c r="J13" s="176"/>
    </row>
    <row r="14" spans="1:10" ht="43.5" customHeight="1">
      <c r="A14" s="164">
        <v>4</v>
      </c>
      <c r="B14" s="206" t="s">
        <v>178</v>
      </c>
      <c r="C14" s="174">
        <f t="shared" si="0"/>
        <v>300000</v>
      </c>
      <c r="D14" s="175"/>
      <c r="E14" s="175"/>
      <c r="F14" s="177">
        <v>300000</v>
      </c>
      <c r="G14" s="175"/>
      <c r="H14" s="175"/>
      <c r="I14" s="175"/>
      <c r="J14" s="176"/>
    </row>
    <row r="15" spans="1:10" ht="42.75" customHeight="1">
      <c r="A15" s="164">
        <v>5</v>
      </c>
      <c r="B15" s="206" t="s">
        <v>179</v>
      </c>
      <c r="C15" s="174">
        <f t="shared" si="0"/>
        <v>0</v>
      </c>
      <c r="D15" s="175"/>
      <c r="E15" s="175"/>
      <c r="F15" s="175"/>
      <c r="G15" s="175"/>
      <c r="H15" s="175"/>
      <c r="I15" s="175"/>
      <c r="J15" s="176"/>
    </row>
    <row r="16" spans="1:10" ht="30" customHeight="1">
      <c r="A16" s="164">
        <v>6</v>
      </c>
      <c r="B16" s="206" t="s">
        <v>180</v>
      </c>
      <c r="C16" s="174">
        <f t="shared" si="0"/>
        <v>222000</v>
      </c>
      <c r="D16" s="175"/>
      <c r="E16" s="175"/>
      <c r="F16" s="175">
        <v>150000</v>
      </c>
      <c r="G16" s="175"/>
      <c r="H16" s="175"/>
      <c r="I16" s="175"/>
      <c r="J16" s="175">
        <v>72000</v>
      </c>
    </row>
    <row r="17" spans="1:10" ht="44.25" customHeight="1">
      <c r="A17" s="164">
        <v>7</v>
      </c>
      <c r="B17" s="206" t="s">
        <v>182</v>
      </c>
      <c r="C17" s="174">
        <f t="shared" si="0"/>
        <v>200000</v>
      </c>
      <c r="D17" s="175"/>
      <c r="E17" s="175"/>
      <c r="F17" s="175"/>
      <c r="G17" s="175"/>
      <c r="H17" s="175"/>
      <c r="I17" s="175"/>
      <c r="J17" s="175">
        <v>200000</v>
      </c>
    </row>
    <row r="18" spans="1:10" ht="30" customHeight="1">
      <c r="A18" s="164">
        <v>8</v>
      </c>
      <c r="B18" s="206" t="s">
        <v>183</v>
      </c>
      <c r="C18" s="174">
        <f t="shared" si="0"/>
        <v>248000</v>
      </c>
      <c r="D18" s="175"/>
      <c r="E18" s="175"/>
      <c r="F18" s="175">
        <v>160000</v>
      </c>
      <c r="G18" s="175">
        <v>48000</v>
      </c>
      <c r="H18" s="175">
        <v>40000</v>
      </c>
      <c r="I18" s="175"/>
      <c r="J18" s="176"/>
    </row>
    <row r="19" spans="1:10" ht="44.25" customHeight="1">
      <c r="A19" s="164">
        <v>9</v>
      </c>
      <c r="B19" s="206" t="s">
        <v>577</v>
      </c>
      <c r="C19" s="174">
        <f t="shared" si="0"/>
        <v>300000</v>
      </c>
      <c r="D19" s="175"/>
      <c r="E19" s="175"/>
      <c r="F19" s="175">
        <v>300000</v>
      </c>
      <c r="G19" s="175"/>
      <c r="H19" s="175"/>
      <c r="I19" s="175"/>
      <c r="J19" s="176"/>
    </row>
    <row r="20" spans="1:10" ht="35.25" customHeight="1">
      <c r="A20" s="164">
        <v>10</v>
      </c>
      <c r="B20" s="206" t="s">
        <v>184</v>
      </c>
      <c r="C20" s="174">
        <f t="shared" si="0"/>
        <v>181000</v>
      </c>
      <c r="D20" s="175"/>
      <c r="E20" s="175"/>
      <c r="F20" s="175"/>
      <c r="G20" s="175">
        <v>61000</v>
      </c>
      <c r="H20" s="175">
        <v>120000</v>
      </c>
      <c r="I20" s="175"/>
      <c r="J20" s="176"/>
    </row>
    <row r="21" spans="1:10" ht="33" customHeight="1">
      <c r="A21" s="164">
        <v>11</v>
      </c>
      <c r="B21" s="206" t="s">
        <v>185</v>
      </c>
      <c r="C21" s="174">
        <f t="shared" si="0"/>
        <v>250000</v>
      </c>
      <c r="D21" s="175">
        <v>100000</v>
      </c>
      <c r="E21" s="175"/>
      <c r="F21" s="175">
        <v>150000</v>
      </c>
      <c r="G21" s="175"/>
      <c r="H21" s="175"/>
      <c r="I21" s="175"/>
      <c r="J21" s="176"/>
    </row>
    <row r="22" spans="1:10" ht="43.5" customHeight="1">
      <c r="A22" s="164">
        <v>12</v>
      </c>
      <c r="B22" s="206" t="s">
        <v>186</v>
      </c>
      <c r="C22" s="174">
        <f t="shared" si="0"/>
        <v>160000</v>
      </c>
      <c r="D22" s="175"/>
      <c r="E22" s="175"/>
      <c r="F22" s="175">
        <v>60000</v>
      </c>
      <c r="G22" s="175"/>
      <c r="H22" s="175">
        <v>100000</v>
      </c>
      <c r="I22" s="175"/>
      <c r="J22" s="176"/>
    </row>
    <row r="23" spans="1:10" ht="45" customHeight="1">
      <c r="A23" s="164">
        <v>13</v>
      </c>
      <c r="B23" s="206" t="s">
        <v>188</v>
      </c>
      <c r="C23" s="174">
        <f t="shared" si="0"/>
        <v>80000</v>
      </c>
      <c r="D23" s="175"/>
      <c r="E23" s="175"/>
      <c r="F23" s="175"/>
      <c r="G23" s="175"/>
      <c r="H23" s="175">
        <v>80000</v>
      </c>
      <c r="I23" s="175"/>
      <c r="J23" s="176"/>
    </row>
    <row r="24" spans="1:10" ht="36" customHeight="1">
      <c r="A24" s="164">
        <v>14</v>
      </c>
      <c r="B24" s="206" t="s">
        <v>189</v>
      </c>
      <c r="C24" s="174">
        <f t="shared" si="0"/>
        <v>95000</v>
      </c>
      <c r="D24" s="175"/>
      <c r="E24" s="175"/>
      <c r="F24" s="175">
        <v>95000</v>
      </c>
      <c r="G24" s="175"/>
      <c r="H24" s="175"/>
      <c r="I24" s="175"/>
      <c r="J24" s="176"/>
    </row>
    <row r="25" spans="1:10" ht="48.75" customHeight="1">
      <c r="A25" s="164">
        <v>15</v>
      </c>
      <c r="B25" s="206" t="s">
        <v>190</v>
      </c>
      <c r="C25" s="174">
        <f t="shared" si="0"/>
        <v>118000</v>
      </c>
      <c r="D25" s="175"/>
      <c r="E25" s="175"/>
      <c r="F25" s="175">
        <v>80000</v>
      </c>
      <c r="G25" s="175">
        <v>38000</v>
      </c>
      <c r="H25" s="175"/>
      <c r="I25" s="175"/>
      <c r="J25" s="176"/>
    </row>
    <row r="26" spans="1:10" ht="33" customHeight="1">
      <c r="A26" s="164">
        <v>16</v>
      </c>
      <c r="B26" s="206" t="s">
        <v>301</v>
      </c>
      <c r="C26" s="174">
        <f t="shared" si="0"/>
        <v>32706871.12</v>
      </c>
      <c r="D26" s="175">
        <v>23959704.12</v>
      </c>
      <c r="E26" s="175">
        <v>1547167</v>
      </c>
      <c r="F26" s="175">
        <v>7200000</v>
      </c>
      <c r="G26" s="175"/>
      <c r="H26" s="175"/>
      <c r="I26" s="175"/>
      <c r="J26" s="176"/>
    </row>
    <row r="27" spans="1:10" s="201" customFormat="1" ht="15.75">
      <c r="A27" s="199"/>
      <c r="B27" s="202" t="s">
        <v>588</v>
      </c>
      <c r="C27" s="200">
        <f t="shared" si="0"/>
        <v>35308871.120000005</v>
      </c>
      <c r="D27" s="200">
        <f aca="true" t="shared" si="1" ref="D27:J27">D25+D24+D23+D22+D21+D20+D19+D18+D17+D16+D15+D14+D13+D12+D11+D26</f>
        <v>24059704.12</v>
      </c>
      <c r="E27" s="200">
        <f t="shared" si="1"/>
        <v>1547167</v>
      </c>
      <c r="F27" s="200">
        <f t="shared" si="1"/>
        <v>8725000</v>
      </c>
      <c r="G27" s="200">
        <f t="shared" si="1"/>
        <v>147000</v>
      </c>
      <c r="H27" s="200">
        <f t="shared" si="1"/>
        <v>460000</v>
      </c>
      <c r="I27" s="200">
        <f t="shared" si="1"/>
        <v>98000</v>
      </c>
      <c r="J27" s="200">
        <f t="shared" si="1"/>
        <v>272000</v>
      </c>
    </row>
    <row r="29" spans="1:6" ht="15.75">
      <c r="A29" s="220" t="s">
        <v>865</v>
      </c>
      <c r="B29" s="233"/>
      <c r="C29" s="234"/>
      <c r="D29" s="234"/>
      <c r="F29" s="157" t="s">
        <v>118</v>
      </c>
    </row>
  </sheetData>
  <sheetProtection/>
  <mergeCells count="11">
    <mergeCell ref="D9:J9"/>
    <mergeCell ref="A7:J7"/>
    <mergeCell ref="A9:A10"/>
    <mergeCell ref="B9:B10"/>
    <mergeCell ref="A29:D29"/>
    <mergeCell ref="C9:C10"/>
    <mergeCell ref="A1:J1"/>
    <mergeCell ref="A2:J2"/>
    <mergeCell ref="A3:J3"/>
    <mergeCell ref="A4:J4"/>
    <mergeCell ref="A5:J5"/>
  </mergeCells>
  <printOptions/>
  <pageMargins left="0.5905511811023623" right="0.3937007874015748"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50"/>
  <sheetViews>
    <sheetView zoomScalePageLayoutView="0" workbookViewId="0" topLeftCell="A1">
      <selection activeCell="F4" sqref="F4"/>
    </sheetView>
  </sheetViews>
  <sheetFormatPr defaultColWidth="9.00390625" defaultRowHeight="12.75"/>
  <cols>
    <col min="1" max="1" width="26.875" style="11" customWidth="1"/>
    <col min="2" max="2" width="39.375" style="11" customWidth="1"/>
    <col min="3" max="3" width="18.75390625" style="12" customWidth="1"/>
    <col min="4" max="16384" width="9.125" style="11" customWidth="1"/>
  </cols>
  <sheetData>
    <row r="1" spans="1:3" ht="15.75">
      <c r="A1" s="244" t="s">
        <v>929</v>
      </c>
      <c r="B1" s="244"/>
      <c r="C1" s="244"/>
    </row>
    <row r="2" spans="1:3" ht="15.75">
      <c r="A2" s="244" t="s">
        <v>928</v>
      </c>
      <c r="B2" s="244"/>
      <c r="C2" s="244"/>
    </row>
    <row r="3" spans="1:3" ht="15.75">
      <c r="A3" s="244" t="s">
        <v>925</v>
      </c>
      <c r="B3" s="244"/>
      <c r="C3" s="244"/>
    </row>
    <row r="4" spans="1:3" ht="15.75">
      <c r="A4" s="244" t="s">
        <v>926</v>
      </c>
      <c r="B4" s="244"/>
      <c r="C4" s="244"/>
    </row>
    <row r="5" spans="1:3" ht="15.75">
      <c r="A5" s="244" t="s">
        <v>927</v>
      </c>
      <c r="B5" s="244"/>
      <c r="C5" s="244"/>
    </row>
    <row r="6" spans="1:3" ht="15.75">
      <c r="A6" s="244" t="s">
        <v>930</v>
      </c>
      <c r="B6" s="244"/>
      <c r="C6" s="244"/>
    </row>
    <row r="8" spans="1:3" ht="15.75">
      <c r="A8" s="240" t="s">
        <v>910</v>
      </c>
      <c r="B8" s="240"/>
      <c r="C8" s="240"/>
    </row>
    <row r="9" spans="1:3" ht="15.75">
      <c r="A9" s="240" t="s">
        <v>878</v>
      </c>
      <c r="B9" s="240"/>
      <c r="C9" s="240"/>
    </row>
    <row r="10" spans="1:3" ht="15.75">
      <c r="A10" s="240" t="s">
        <v>911</v>
      </c>
      <c r="B10" s="241"/>
      <c r="C10" s="240"/>
    </row>
    <row r="11" spans="1:3" ht="15.75">
      <c r="A11" s="242" t="s">
        <v>912</v>
      </c>
      <c r="B11" s="243"/>
      <c r="C11" s="243"/>
    </row>
    <row r="12" ht="16.5" thickBot="1">
      <c r="C12" s="12" t="s">
        <v>883</v>
      </c>
    </row>
    <row r="13" spans="1:3" s="14" customFormat="1" ht="81" customHeight="1" thickBot="1">
      <c r="A13" s="13" t="s">
        <v>898</v>
      </c>
      <c r="B13" s="13" t="s">
        <v>913</v>
      </c>
      <c r="C13" s="13" t="s">
        <v>899</v>
      </c>
    </row>
    <row r="14" spans="1:3" s="14" customFormat="1" ht="15.75">
      <c r="A14" s="15"/>
      <c r="B14" s="16" t="s">
        <v>914</v>
      </c>
      <c r="C14" s="30">
        <f>C15</f>
        <v>-14851472.50999999</v>
      </c>
    </row>
    <row r="15" spans="1:3" s="19" customFormat="1" ht="66" customHeight="1">
      <c r="A15" s="17">
        <v>792</v>
      </c>
      <c r="B15" s="18" t="s">
        <v>915</v>
      </c>
      <c r="C15" s="31">
        <f>C16</f>
        <v>-14851472.50999999</v>
      </c>
    </row>
    <row r="16" spans="1:3" s="22" customFormat="1" ht="46.5" customHeight="1">
      <c r="A16" s="20" t="s">
        <v>916</v>
      </c>
      <c r="B16" s="21" t="s">
        <v>917</v>
      </c>
      <c r="C16" s="32">
        <f>C17+C19</f>
        <v>-14851472.50999999</v>
      </c>
    </row>
    <row r="17" spans="1:3" s="22" customFormat="1" ht="31.5">
      <c r="A17" s="20" t="s">
        <v>918</v>
      </c>
      <c r="B17" s="21" t="s">
        <v>919</v>
      </c>
      <c r="C17" s="33">
        <f>C18</f>
        <v>-1458810740.18</v>
      </c>
    </row>
    <row r="18" spans="1:3" s="22" customFormat="1" ht="31.5">
      <c r="A18" s="20" t="s">
        <v>920</v>
      </c>
      <c r="B18" s="23" t="s">
        <v>908</v>
      </c>
      <c r="C18" s="34">
        <v>-1458810740.18</v>
      </c>
    </row>
    <row r="19" spans="1:3" s="22" customFormat="1" ht="31.5">
      <c r="A19" s="20" t="s">
        <v>921</v>
      </c>
      <c r="B19" s="23" t="s">
        <v>922</v>
      </c>
      <c r="C19" s="33">
        <f>C20</f>
        <v>1443959267.67</v>
      </c>
    </row>
    <row r="20" spans="1:3" s="22" customFormat="1" ht="31.5">
      <c r="A20" s="20" t="s">
        <v>923</v>
      </c>
      <c r="B20" s="23" t="s">
        <v>909</v>
      </c>
      <c r="C20" s="34">
        <v>1443959267.67</v>
      </c>
    </row>
    <row r="21" spans="1:3" s="22" customFormat="1" ht="15.75">
      <c r="A21" s="24"/>
      <c r="B21" s="25"/>
      <c r="C21" s="26"/>
    </row>
    <row r="22" spans="1:3" s="4" customFormat="1" ht="15.75">
      <c r="A22" s="238" t="s">
        <v>861</v>
      </c>
      <c r="B22" s="239"/>
      <c r="C22" s="239"/>
    </row>
    <row r="23" s="14" customFormat="1" ht="15.75">
      <c r="C23" s="27"/>
    </row>
    <row r="24" spans="1:3" s="29" customFormat="1" ht="15.75">
      <c r="A24" s="28"/>
      <c r="B24" s="29" t="s">
        <v>924</v>
      </c>
      <c r="C24" s="12"/>
    </row>
    <row r="25" s="14" customFormat="1" ht="15.75">
      <c r="C25" s="27"/>
    </row>
    <row r="26" s="14" customFormat="1" ht="15.75">
      <c r="C26" s="27"/>
    </row>
    <row r="27" s="14" customFormat="1" ht="15.75">
      <c r="C27" s="27"/>
    </row>
    <row r="28" s="14" customFormat="1" ht="15.75">
      <c r="C28" s="27"/>
    </row>
    <row r="29" s="14" customFormat="1" ht="15.75">
      <c r="C29" s="27"/>
    </row>
    <row r="30" s="14" customFormat="1" ht="15.75">
      <c r="C30" s="27"/>
    </row>
    <row r="31" s="14" customFormat="1" ht="15.75">
      <c r="C31" s="27"/>
    </row>
    <row r="32" s="14" customFormat="1" ht="15.75">
      <c r="C32" s="27"/>
    </row>
    <row r="33" s="14" customFormat="1" ht="15.75">
      <c r="C33" s="27"/>
    </row>
    <row r="34" s="14" customFormat="1" ht="15.75">
      <c r="C34" s="27"/>
    </row>
    <row r="35" s="14" customFormat="1" ht="15.75">
      <c r="C35" s="27"/>
    </row>
    <row r="36" s="14" customFormat="1" ht="15.75">
      <c r="C36" s="27"/>
    </row>
    <row r="37" s="14" customFormat="1" ht="15.75">
      <c r="C37" s="27"/>
    </row>
    <row r="38" s="14" customFormat="1" ht="15.75">
      <c r="C38" s="27"/>
    </row>
    <row r="39" s="14" customFormat="1" ht="15.75">
      <c r="C39" s="27"/>
    </row>
    <row r="40" s="14" customFormat="1" ht="15.75">
      <c r="C40" s="27"/>
    </row>
    <row r="41" s="14" customFormat="1" ht="15.75">
      <c r="C41" s="27"/>
    </row>
    <row r="42" s="14" customFormat="1" ht="15.75">
      <c r="C42" s="27"/>
    </row>
    <row r="43" s="14" customFormat="1" ht="15.75">
      <c r="C43" s="27"/>
    </row>
    <row r="44" s="14" customFormat="1" ht="15.75">
      <c r="C44" s="27"/>
    </row>
    <row r="45" s="14" customFormat="1" ht="15.75">
      <c r="C45" s="27"/>
    </row>
    <row r="46" s="14" customFormat="1" ht="15.75">
      <c r="C46" s="27"/>
    </row>
    <row r="47" s="14" customFormat="1" ht="15.75">
      <c r="C47" s="27"/>
    </row>
    <row r="48" s="14" customFormat="1" ht="15.75">
      <c r="C48" s="27"/>
    </row>
    <row r="49" s="14" customFormat="1" ht="15.75">
      <c r="C49" s="27"/>
    </row>
    <row r="50" s="14" customFormat="1" ht="15.75">
      <c r="C50" s="27"/>
    </row>
  </sheetData>
  <sheetProtection/>
  <mergeCells count="11">
    <mergeCell ref="A6:C6"/>
    <mergeCell ref="A22:C22"/>
    <mergeCell ref="A8:C8"/>
    <mergeCell ref="A9:C9"/>
    <mergeCell ref="A10:C10"/>
    <mergeCell ref="A11:C11"/>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9"/>
  <sheetViews>
    <sheetView zoomScalePageLayoutView="0" workbookViewId="0" topLeftCell="A1">
      <selection activeCell="G7" sqref="G7"/>
    </sheetView>
  </sheetViews>
  <sheetFormatPr defaultColWidth="9.00390625" defaultRowHeight="12.75"/>
  <cols>
    <col min="1" max="1" width="24.75390625" style="0" customWidth="1"/>
    <col min="2" max="2" width="43.00390625" style="0" customWidth="1"/>
    <col min="3" max="3" width="18.375" style="0" customWidth="1"/>
  </cols>
  <sheetData>
    <row r="1" spans="1:3" s="3" customFormat="1" ht="15.75">
      <c r="A1" s="239" t="s">
        <v>934</v>
      </c>
      <c r="B1" s="239"/>
      <c r="C1" s="239"/>
    </row>
    <row r="2" spans="1:3" s="3" customFormat="1" ht="15.75">
      <c r="A2" s="239" t="s">
        <v>862</v>
      </c>
      <c r="B2" s="239"/>
      <c r="C2" s="239"/>
    </row>
    <row r="3" spans="1:3" s="3" customFormat="1" ht="15.75">
      <c r="A3" s="239" t="s">
        <v>863</v>
      </c>
      <c r="B3" s="239"/>
      <c r="C3" s="239"/>
    </row>
    <row r="4" spans="1:3" s="3" customFormat="1" ht="15.75">
      <c r="A4" s="239" t="s">
        <v>864</v>
      </c>
      <c r="B4" s="239"/>
      <c r="C4" s="239"/>
    </row>
    <row r="5" spans="1:3" s="3" customFormat="1" ht="15.75">
      <c r="A5" s="239" t="s">
        <v>895</v>
      </c>
      <c r="B5" s="239"/>
      <c r="C5" s="239"/>
    </row>
    <row r="6" spans="1:3" s="4" customFormat="1" ht="15.75">
      <c r="A6" s="2"/>
      <c r="B6" s="2"/>
      <c r="C6" s="2"/>
    </row>
    <row r="7" spans="1:3" s="4" customFormat="1" ht="79.5" customHeight="1">
      <c r="A7" s="245" t="s">
        <v>896</v>
      </c>
      <c r="B7" s="245"/>
      <c r="C7" s="245"/>
    </row>
    <row r="8" spans="1:3" s="4" customFormat="1" ht="15.75">
      <c r="A8" s="246"/>
      <c r="B8" s="246"/>
      <c r="C8" s="246"/>
    </row>
    <row r="9" spans="1:3" s="4" customFormat="1" ht="15.75">
      <c r="A9" s="1"/>
      <c r="B9" s="1"/>
      <c r="C9" s="5" t="s">
        <v>876</v>
      </c>
    </row>
    <row r="10" spans="1:3" s="4" customFormat="1" ht="12" customHeight="1">
      <c r="A10" s="247" t="s">
        <v>898</v>
      </c>
      <c r="B10" s="247" t="s">
        <v>897</v>
      </c>
      <c r="C10" s="247" t="s">
        <v>899</v>
      </c>
    </row>
    <row r="11" spans="1:3" s="4" customFormat="1" ht="63" customHeight="1">
      <c r="A11" s="247"/>
      <c r="B11" s="247"/>
      <c r="C11" s="247"/>
    </row>
    <row r="12" spans="1:3" s="4" customFormat="1" ht="31.5">
      <c r="A12" s="6" t="s">
        <v>900</v>
      </c>
      <c r="B12" s="7" t="s">
        <v>901</v>
      </c>
      <c r="C12" s="9">
        <f>C13+C15</f>
        <v>-14851472.50999999</v>
      </c>
    </row>
    <row r="13" spans="1:3" s="4" customFormat="1" ht="31.5">
      <c r="A13" s="6" t="s">
        <v>902</v>
      </c>
      <c r="B13" s="7" t="s">
        <v>903</v>
      </c>
      <c r="C13" s="9">
        <f>C14</f>
        <v>-1458810740.18</v>
      </c>
    </row>
    <row r="14" spans="1:3" s="4" customFormat="1" ht="15.75">
      <c r="A14" s="6" t="s">
        <v>904</v>
      </c>
      <c r="B14" s="8" t="s">
        <v>908</v>
      </c>
      <c r="C14" s="9">
        <v>-1458810740.18</v>
      </c>
    </row>
    <row r="15" spans="1:3" s="4" customFormat="1" ht="15.75">
      <c r="A15" s="6" t="s">
        <v>905</v>
      </c>
      <c r="B15" s="8" t="s">
        <v>906</v>
      </c>
      <c r="C15" s="9">
        <f>C16</f>
        <v>1443959267.67</v>
      </c>
    </row>
    <row r="16" spans="1:3" s="4" customFormat="1" ht="15.75">
      <c r="A16" s="6" t="s">
        <v>907</v>
      </c>
      <c r="B16" s="8" t="s">
        <v>909</v>
      </c>
      <c r="C16" s="9">
        <v>1443959267.67</v>
      </c>
    </row>
    <row r="17" spans="1:3" s="4" customFormat="1" ht="15.75">
      <c r="A17" s="248" t="s">
        <v>722</v>
      </c>
      <c r="B17" s="249"/>
      <c r="C17" s="10">
        <f>C12</f>
        <v>-14851472.50999999</v>
      </c>
    </row>
    <row r="18" spans="1:3" s="4" customFormat="1" ht="15.75">
      <c r="A18" s="3"/>
      <c r="B18" s="3"/>
      <c r="C18" s="3"/>
    </row>
    <row r="19" spans="1:3" s="4" customFormat="1" ht="15.75">
      <c r="A19" s="238" t="s">
        <v>861</v>
      </c>
      <c r="B19" s="239"/>
      <c r="C19" s="239"/>
    </row>
    <row r="20" s="4" customFormat="1" ht="15.75"/>
  </sheetData>
  <sheetProtection/>
  <mergeCells count="12">
    <mergeCell ref="A8:C8"/>
    <mergeCell ref="A19:C19"/>
    <mergeCell ref="A10:A11"/>
    <mergeCell ref="B10:B11"/>
    <mergeCell ref="C10:C11"/>
    <mergeCell ref="A17:B17"/>
    <mergeCell ref="A1:C1"/>
    <mergeCell ref="A2:C2"/>
    <mergeCell ref="A3:C3"/>
    <mergeCell ref="A4:C4"/>
    <mergeCell ref="A5:C5"/>
    <mergeCell ref="A7:C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30"/>
  <sheetViews>
    <sheetView zoomScalePageLayoutView="0" workbookViewId="0" topLeftCell="A8">
      <selection activeCell="E14" sqref="E14"/>
    </sheetView>
  </sheetViews>
  <sheetFormatPr defaultColWidth="9.00390625" defaultRowHeight="12.75"/>
  <cols>
    <col min="1" max="1" width="4.25390625" style="158" customWidth="1"/>
    <col min="2" max="2" width="20.25390625" style="157" customWidth="1"/>
    <col min="3" max="3" width="14.875" style="157" customWidth="1"/>
    <col min="4" max="4" width="20.75390625" style="157" customWidth="1"/>
    <col min="5" max="5" width="12.625" style="157" customWidth="1"/>
    <col min="6" max="6" width="21.00390625" style="157" customWidth="1"/>
    <col min="7" max="7" width="17.875" style="157" customWidth="1"/>
    <col min="8" max="8" width="10.875" style="157" customWidth="1"/>
    <col min="9" max="9" width="11.00390625" style="157" customWidth="1"/>
    <col min="10" max="16384" width="9.125" style="157" customWidth="1"/>
  </cols>
  <sheetData>
    <row r="1" spans="1:9" s="141" customFormat="1" ht="15">
      <c r="A1" s="223" t="s">
        <v>937</v>
      </c>
      <c r="B1" s="223"/>
      <c r="C1" s="223"/>
      <c r="D1" s="225"/>
      <c r="E1" s="225"/>
      <c r="F1" s="225"/>
      <c r="G1" s="225"/>
      <c r="H1" s="225"/>
      <c r="I1" s="225"/>
    </row>
    <row r="2" spans="1:9" s="141" customFormat="1" ht="15">
      <c r="A2" s="223" t="s">
        <v>115</v>
      </c>
      <c r="B2" s="223"/>
      <c r="C2" s="223"/>
      <c r="D2" s="225"/>
      <c r="E2" s="225"/>
      <c r="F2" s="225"/>
      <c r="G2" s="225"/>
      <c r="H2" s="225"/>
      <c r="I2" s="225"/>
    </row>
    <row r="3" spans="1:9" s="141" customFormat="1" ht="15">
      <c r="A3" s="223" t="s">
        <v>116</v>
      </c>
      <c r="B3" s="223"/>
      <c r="C3" s="223"/>
      <c r="D3" s="225"/>
      <c r="E3" s="225"/>
      <c r="F3" s="225"/>
      <c r="G3" s="225"/>
      <c r="H3" s="225"/>
      <c r="I3" s="225"/>
    </row>
    <row r="4" spans="1:9" s="141" customFormat="1" ht="15">
      <c r="A4" s="223" t="s">
        <v>117</v>
      </c>
      <c r="B4" s="223"/>
      <c r="C4" s="223"/>
      <c r="D4" s="225"/>
      <c r="E4" s="225"/>
      <c r="F4" s="225"/>
      <c r="G4" s="225"/>
      <c r="H4" s="225"/>
      <c r="I4" s="225"/>
    </row>
    <row r="5" spans="1:9" s="141" customFormat="1" ht="15">
      <c r="A5" s="223" t="s">
        <v>890</v>
      </c>
      <c r="B5" s="223"/>
      <c r="C5" s="223"/>
      <c r="D5" s="225"/>
      <c r="E5" s="225"/>
      <c r="F5" s="225"/>
      <c r="G5" s="225"/>
      <c r="H5" s="225"/>
      <c r="I5" s="225"/>
    </row>
    <row r="6" spans="7:9" ht="6.75" customHeight="1">
      <c r="G6" s="141"/>
      <c r="H6" s="181"/>
      <c r="I6" s="181"/>
    </row>
    <row r="7" spans="1:9" ht="33.75" customHeight="1">
      <c r="A7" s="230" t="s">
        <v>891</v>
      </c>
      <c r="B7" s="230"/>
      <c r="C7" s="230"/>
      <c r="D7" s="250"/>
      <c r="E7" s="250"/>
      <c r="F7" s="250"/>
      <c r="G7" s="250"/>
      <c r="H7" s="225"/>
      <c r="I7" s="225"/>
    </row>
    <row r="8" spans="1:9" ht="12" customHeight="1">
      <c r="A8" s="173"/>
      <c r="B8" s="173"/>
      <c r="C8" s="173"/>
      <c r="D8" s="182"/>
      <c r="E8" s="182"/>
      <c r="F8" s="182"/>
      <c r="G8" s="183"/>
      <c r="H8" s="251" t="s">
        <v>892</v>
      </c>
      <c r="I8" s="252"/>
    </row>
    <row r="9" spans="1:9" ht="15.75">
      <c r="A9" s="253" t="s">
        <v>33</v>
      </c>
      <c r="B9" s="253" t="s">
        <v>136</v>
      </c>
      <c r="C9" s="253" t="s">
        <v>114</v>
      </c>
      <c r="D9" s="254" t="s">
        <v>302</v>
      </c>
      <c r="E9" s="254"/>
      <c r="F9" s="255"/>
      <c r="G9" s="256"/>
      <c r="H9" s="257"/>
      <c r="I9" s="257"/>
    </row>
    <row r="10" spans="1:9" ht="111.75" customHeight="1">
      <c r="A10" s="253"/>
      <c r="B10" s="253"/>
      <c r="C10" s="253"/>
      <c r="D10" s="170" t="s">
        <v>1404</v>
      </c>
      <c r="E10" s="170" t="s">
        <v>720</v>
      </c>
      <c r="F10" s="170" t="s">
        <v>303</v>
      </c>
      <c r="G10" s="170" t="s">
        <v>304</v>
      </c>
      <c r="H10" s="170" t="s">
        <v>721</v>
      </c>
      <c r="I10" s="170" t="s">
        <v>113</v>
      </c>
    </row>
    <row r="11" spans="1:9" ht="30" customHeight="1">
      <c r="A11" s="184">
        <v>1</v>
      </c>
      <c r="B11" s="185" t="s">
        <v>174</v>
      </c>
      <c r="C11" s="174">
        <f aca="true" t="shared" si="0" ref="C11:C16">D11+F11+E11</f>
        <v>200000</v>
      </c>
      <c r="D11" s="175">
        <v>100000</v>
      </c>
      <c r="E11" s="175">
        <v>100000</v>
      </c>
      <c r="F11" s="175"/>
      <c r="G11" s="176"/>
      <c r="H11" s="176"/>
      <c r="I11" s="176"/>
    </row>
    <row r="12" spans="1:9" ht="37.5" customHeight="1">
      <c r="A12" s="186">
        <v>2</v>
      </c>
      <c r="B12" s="187" t="s">
        <v>175</v>
      </c>
      <c r="C12" s="174">
        <f t="shared" si="0"/>
        <v>120000</v>
      </c>
      <c r="D12" s="175">
        <v>100000</v>
      </c>
      <c r="E12" s="175">
        <v>20000</v>
      </c>
      <c r="F12" s="175"/>
      <c r="G12" s="176"/>
      <c r="H12" s="176"/>
      <c r="I12" s="176"/>
    </row>
    <row r="13" spans="1:9" ht="29.25" customHeight="1">
      <c r="A13" s="186">
        <v>3</v>
      </c>
      <c r="B13" s="187" t="s">
        <v>177</v>
      </c>
      <c r="C13" s="174">
        <f t="shared" si="0"/>
        <v>140000</v>
      </c>
      <c r="D13" s="175">
        <v>100000</v>
      </c>
      <c r="E13" s="175">
        <v>40000</v>
      </c>
      <c r="F13" s="175"/>
      <c r="G13" s="176"/>
      <c r="H13" s="176"/>
      <c r="I13" s="176"/>
    </row>
    <row r="14" spans="1:9" ht="36.75" customHeight="1">
      <c r="A14" s="186">
        <v>4</v>
      </c>
      <c r="B14" s="187" t="s">
        <v>178</v>
      </c>
      <c r="C14" s="174">
        <f t="shared" si="0"/>
        <v>300000</v>
      </c>
      <c r="D14" s="175">
        <v>100000</v>
      </c>
      <c r="E14" s="175">
        <v>200000</v>
      </c>
      <c r="F14" s="175"/>
      <c r="G14" s="176"/>
      <c r="H14" s="176"/>
      <c r="I14" s="176"/>
    </row>
    <row r="15" spans="1:9" ht="39" customHeight="1">
      <c r="A15" s="186">
        <v>5</v>
      </c>
      <c r="B15" s="187" t="s">
        <v>179</v>
      </c>
      <c r="C15" s="174">
        <f t="shared" si="0"/>
        <v>120000</v>
      </c>
      <c r="D15" s="175">
        <v>100000</v>
      </c>
      <c r="E15" s="175">
        <v>20000</v>
      </c>
      <c r="F15" s="175"/>
      <c r="G15" s="176"/>
      <c r="H15" s="176"/>
      <c r="I15" s="176"/>
    </row>
    <row r="16" spans="1:9" ht="29.25" customHeight="1">
      <c r="A16" s="186">
        <v>6</v>
      </c>
      <c r="B16" s="187" t="s">
        <v>180</v>
      </c>
      <c r="C16" s="174">
        <f t="shared" si="0"/>
        <v>200000</v>
      </c>
      <c r="D16" s="175">
        <v>100000</v>
      </c>
      <c r="E16" s="175">
        <v>100000</v>
      </c>
      <c r="F16" s="175"/>
      <c r="G16" s="176"/>
      <c r="H16" s="176"/>
      <c r="I16" s="176"/>
    </row>
    <row r="17" spans="1:9" ht="30" customHeight="1">
      <c r="A17" s="186">
        <v>7</v>
      </c>
      <c r="B17" s="187" t="s">
        <v>181</v>
      </c>
      <c r="C17" s="198">
        <f aca="true" t="shared" si="1" ref="C17:C26">D17+F17+E17</f>
        <v>360000</v>
      </c>
      <c r="D17" s="175">
        <v>160000</v>
      </c>
      <c r="E17" s="175">
        <v>200000</v>
      </c>
      <c r="F17" s="175"/>
      <c r="G17" s="176"/>
      <c r="H17" s="176"/>
      <c r="I17" s="176"/>
    </row>
    <row r="18" spans="1:9" ht="39" customHeight="1">
      <c r="A18" s="186">
        <v>8</v>
      </c>
      <c r="B18" s="187" t="s">
        <v>182</v>
      </c>
      <c r="C18" s="198">
        <f t="shared" si="1"/>
        <v>140000</v>
      </c>
      <c r="D18" s="175">
        <v>100000</v>
      </c>
      <c r="E18" s="175">
        <v>40000</v>
      </c>
      <c r="F18" s="175"/>
      <c r="G18" s="176"/>
      <c r="H18" s="176"/>
      <c r="I18" s="176"/>
    </row>
    <row r="19" spans="1:9" ht="28.5" customHeight="1">
      <c r="A19" s="186">
        <v>9</v>
      </c>
      <c r="B19" s="187" t="s">
        <v>183</v>
      </c>
      <c r="C19" s="174">
        <f t="shared" si="1"/>
        <v>150000</v>
      </c>
      <c r="D19" s="175">
        <v>100000</v>
      </c>
      <c r="E19" s="175">
        <v>50000</v>
      </c>
      <c r="F19" s="175"/>
      <c r="G19" s="176"/>
      <c r="H19" s="176"/>
      <c r="I19" s="176"/>
    </row>
    <row r="20" spans="1:9" ht="37.5" customHeight="1">
      <c r="A20" s="186">
        <v>10</v>
      </c>
      <c r="B20" s="187" t="s">
        <v>577</v>
      </c>
      <c r="C20" s="174">
        <f t="shared" si="1"/>
        <v>200000</v>
      </c>
      <c r="D20" s="175">
        <v>100000</v>
      </c>
      <c r="E20" s="175">
        <v>100000</v>
      </c>
      <c r="F20" s="175"/>
      <c r="G20" s="176"/>
      <c r="H20" s="176"/>
      <c r="I20" s="176"/>
    </row>
    <row r="21" spans="1:9" ht="27" customHeight="1">
      <c r="A21" s="186">
        <v>11</v>
      </c>
      <c r="B21" s="187" t="s">
        <v>184</v>
      </c>
      <c r="C21" s="174">
        <f t="shared" si="1"/>
        <v>130000</v>
      </c>
      <c r="D21" s="175">
        <v>80000</v>
      </c>
      <c r="E21" s="175">
        <v>50000</v>
      </c>
      <c r="F21" s="175"/>
      <c r="G21" s="176"/>
      <c r="H21" s="176"/>
      <c r="I21" s="176"/>
    </row>
    <row r="22" spans="1:9" ht="26.25" customHeight="1">
      <c r="A22" s="186">
        <v>12</v>
      </c>
      <c r="B22" s="187" t="s">
        <v>185</v>
      </c>
      <c r="C22" s="174">
        <f t="shared" si="1"/>
        <v>210000</v>
      </c>
      <c r="D22" s="175">
        <v>100000</v>
      </c>
      <c r="E22" s="175">
        <v>110000</v>
      </c>
      <c r="F22" s="175"/>
      <c r="G22" s="176"/>
      <c r="H22" s="176"/>
      <c r="I22" s="176"/>
    </row>
    <row r="23" spans="1:9" ht="27.75" customHeight="1">
      <c r="A23" s="186">
        <v>13</v>
      </c>
      <c r="B23" s="187" t="s">
        <v>186</v>
      </c>
      <c r="C23" s="174">
        <f t="shared" si="1"/>
        <v>200000</v>
      </c>
      <c r="D23" s="175">
        <v>100000</v>
      </c>
      <c r="E23" s="175">
        <v>100000</v>
      </c>
      <c r="F23" s="175"/>
      <c r="G23" s="176"/>
      <c r="H23" s="176"/>
      <c r="I23" s="176"/>
    </row>
    <row r="24" spans="1:9" ht="39" customHeight="1">
      <c r="A24" s="186">
        <v>14</v>
      </c>
      <c r="B24" s="188" t="s">
        <v>188</v>
      </c>
      <c r="C24" s="174">
        <f t="shared" si="1"/>
        <v>150000</v>
      </c>
      <c r="D24" s="175">
        <v>100000</v>
      </c>
      <c r="E24" s="175">
        <v>50000</v>
      </c>
      <c r="F24" s="175"/>
      <c r="G24" s="176"/>
      <c r="H24" s="176"/>
      <c r="I24" s="176"/>
    </row>
    <row r="25" spans="1:9" ht="27.75" customHeight="1">
      <c r="A25" s="186">
        <v>15</v>
      </c>
      <c r="B25" s="188" t="s">
        <v>189</v>
      </c>
      <c r="C25" s="174">
        <f t="shared" si="1"/>
        <v>130000</v>
      </c>
      <c r="D25" s="175">
        <v>100000</v>
      </c>
      <c r="E25" s="175">
        <v>30000</v>
      </c>
      <c r="F25" s="175"/>
      <c r="G25" s="176"/>
      <c r="H25" s="176"/>
      <c r="I25" s="176"/>
    </row>
    <row r="26" spans="1:9" ht="40.5" customHeight="1">
      <c r="A26" s="186">
        <v>16</v>
      </c>
      <c r="B26" s="188" t="s">
        <v>190</v>
      </c>
      <c r="C26" s="174">
        <f t="shared" si="1"/>
        <v>110000</v>
      </c>
      <c r="D26" s="175">
        <v>100000</v>
      </c>
      <c r="E26" s="175">
        <v>10000</v>
      </c>
      <c r="F26" s="175"/>
      <c r="G26" s="176"/>
      <c r="H26" s="176"/>
      <c r="I26" s="176"/>
    </row>
    <row r="27" spans="1:9" ht="29.25" customHeight="1">
      <c r="A27" s="186">
        <v>17</v>
      </c>
      <c r="B27" s="188" t="s">
        <v>301</v>
      </c>
      <c r="C27" s="174">
        <f>D27+F27+G27+H27+I27+E27</f>
        <v>18618513.59</v>
      </c>
      <c r="D27" s="175"/>
      <c r="E27" s="175">
        <v>1930000</v>
      </c>
      <c r="F27" s="175">
        <v>13808513.59</v>
      </c>
      <c r="G27" s="175">
        <v>2426000</v>
      </c>
      <c r="H27" s="175">
        <v>154000</v>
      </c>
      <c r="I27" s="175">
        <v>300000</v>
      </c>
    </row>
    <row r="28" spans="1:9" ht="15.75">
      <c r="A28" s="186"/>
      <c r="B28" s="178" t="s">
        <v>588</v>
      </c>
      <c r="C28" s="179">
        <f aca="true" t="shared" si="2" ref="C28:I28">C26+C25+C24+C23+C22+C21+C20+C19+C18+C17+C16+C15+C14+C13+C12+C11+C27</f>
        <v>21478513.59</v>
      </c>
      <c r="D28" s="179">
        <f t="shared" si="2"/>
        <v>1640000</v>
      </c>
      <c r="E28" s="179">
        <f t="shared" si="2"/>
        <v>3150000</v>
      </c>
      <c r="F28" s="179">
        <f t="shared" si="2"/>
        <v>13808513.59</v>
      </c>
      <c r="G28" s="189">
        <f t="shared" si="2"/>
        <v>2426000</v>
      </c>
      <c r="H28" s="189">
        <f t="shared" si="2"/>
        <v>154000</v>
      </c>
      <c r="I28" s="189">
        <f t="shared" si="2"/>
        <v>300000</v>
      </c>
    </row>
    <row r="30" spans="1:9" ht="15.75">
      <c r="A30" s="224" t="s">
        <v>860</v>
      </c>
      <c r="B30" s="227"/>
      <c r="C30" s="227"/>
      <c r="D30" s="227"/>
      <c r="E30" s="227"/>
      <c r="F30" s="225"/>
      <c r="G30" s="225"/>
      <c r="H30" s="225"/>
      <c r="I30" s="225"/>
    </row>
  </sheetData>
  <sheetProtection/>
  <mergeCells count="12">
    <mergeCell ref="C9:C10"/>
    <mergeCell ref="D9:I9"/>
    <mergeCell ref="A1:I1"/>
    <mergeCell ref="A7:I7"/>
    <mergeCell ref="H8:I8"/>
    <mergeCell ref="A2:I2"/>
    <mergeCell ref="A30:I30"/>
    <mergeCell ref="A3:I3"/>
    <mergeCell ref="A4:I4"/>
    <mergeCell ref="A5:I5"/>
    <mergeCell ref="A9:A10"/>
    <mergeCell ref="B9:B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IV16384"/>
    </sheetView>
  </sheetViews>
  <sheetFormatPr defaultColWidth="8.875" defaultRowHeight="12.75"/>
  <cols>
    <col min="1" max="1" width="5.875" style="191" customWidth="1"/>
    <col min="2" max="2" width="66.25390625" style="191" customWidth="1"/>
    <col min="3" max="3" width="14.875" style="191" customWidth="1"/>
    <col min="4" max="16384" width="8.875" style="191" customWidth="1"/>
  </cols>
  <sheetData>
    <row r="1" spans="1:3" ht="15">
      <c r="A1" s="259" t="s">
        <v>939</v>
      </c>
      <c r="B1" s="259"/>
      <c r="C1" s="259"/>
    </row>
    <row r="2" spans="1:3" ht="15">
      <c r="A2" s="259" t="s">
        <v>110</v>
      </c>
      <c r="B2" s="259"/>
      <c r="C2" s="259"/>
    </row>
    <row r="3" spans="1:3" ht="15">
      <c r="A3" s="259" t="s">
        <v>111</v>
      </c>
      <c r="B3" s="259"/>
      <c r="C3" s="259"/>
    </row>
    <row r="4" spans="1:3" ht="15">
      <c r="A4" s="259" t="s">
        <v>112</v>
      </c>
      <c r="B4" s="259"/>
      <c r="C4" s="259"/>
    </row>
    <row r="5" spans="1:3" ht="15">
      <c r="A5" s="259" t="s">
        <v>889</v>
      </c>
      <c r="B5" s="259"/>
      <c r="C5" s="259"/>
    </row>
    <row r="6" spans="1:3" ht="15">
      <c r="A6" s="190"/>
      <c r="B6" s="190"/>
      <c r="C6" s="180"/>
    </row>
    <row r="7" spans="1:3" ht="71.25" customHeight="1">
      <c r="A7" s="230" t="s">
        <v>888</v>
      </c>
      <c r="B7" s="230"/>
      <c r="C7" s="230"/>
    </row>
    <row r="8" spans="1:3" ht="12.75">
      <c r="A8" s="192"/>
      <c r="B8" s="192"/>
      <c r="C8" s="193" t="s">
        <v>892</v>
      </c>
    </row>
    <row r="9" spans="1:3" ht="12.75" customHeight="1">
      <c r="A9" s="226" t="s">
        <v>33</v>
      </c>
      <c r="B9" s="226" t="s">
        <v>136</v>
      </c>
      <c r="C9" s="226" t="s">
        <v>899</v>
      </c>
    </row>
    <row r="10" spans="1:3" ht="18" customHeight="1">
      <c r="A10" s="226"/>
      <c r="B10" s="226"/>
      <c r="C10" s="226"/>
    </row>
    <row r="11" spans="1:3" ht="15.75">
      <c r="A11" s="194">
        <v>1</v>
      </c>
      <c r="B11" s="148" t="s">
        <v>332</v>
      </c>
      <c r="C11" s="195">
        <v>195000</v>
      </c>
    </row>
    <row r="12" spans="1:3" ht="15.75" customHeight="1">
      <c r="A12" s="194">
        <v>2</v>
      </c>
      <c r="B12" s="148" t="s">
        <v>333</v>
      </c>
      <c r="C12" s="195">
        <v>882000</v>
      </c>
    </row>
    <row r="13" spans="1:3" ht="16.5" customHeight="1">
      <c r="A13" s="194">
        <v>3</v>
      </c>
      <c r="B13" s="148" t="s">
        <v>334</v>
      </c>
      <c r="C13" s="195">
        <v>229000</v>
      </c>
    </row>
    <row r="14" spans="1:3" ht="15.75">
      <c r="A14" s="194">
        <v>4</v>
      </c>
      <c r="B14" s="148" t="s">
        <v>335</v>
      </c>
      <c r="C14" s="195">
        <v>739952</v>
      </c>
    </row>
    <row r="15" spans="1:3" ht="15.75">
      <c r="A15" s="194">
        <v>5</v>
      </c>
      <c r="B15" s="148" t="s">
        <v>336</v>
      </c>
      <c r="C15" s="195">
        <v>467000</v>
      </c>
    </row>
    <row r="16" spans="1:3" ht="14.25" customHeight="1">
      <c r="A16" s="194">
        <v>6</v>
      </c>
      <c r="B16" s="148" t="s">
        <v>337</v>
      </c>
      <c r="C16" s="195">
        <v>133000</v>
      </c>
    </row>
    <row r="17" spans="1:3" ht="15.75">
      <c r="A17" s="194">
        <v>7</v>
      </c>
      <c r="B17" s="148" t="s">
        <v>338</v>
      </c>
      <c r="C17" s="195">
        <v>610500</v>
      </c>
    </row>
    <row r="18" spans="1:3" ht="15.75">
      <c r="A18" s="194">
        <v>8</v>
      </c>
      <c r="B18" s="148" t="s">
        <v>339</v>
      </c>
      <c r="C18" s="195">
        <v>280000</v>
      </c>
    </row>
    <row r="19" spans="1:3" ht="18" customHeight="1">
      <c r="A19" s="194">
        <v>8</v>
      </c>
      <c r="B19" s="148" t="s">
        <v>340</v>
      </c>
      <c r="C19" s="195">
        <v>376546</v>
      </c>
    </row>
    <row r="20" spans="1:3" ht="17.25" customHeight="1">
      <c r="A20" s="194">
        <v>10</v>
      </c>
      <c r="B20" s="148" t="s">
        <v>341</v>
      </c>
      <c r="C20" s="195">
        <v>210000</v>
      </c>
    </row>
    <row r="21" spans="1:3" ht="15.75">
      <c r="A21" s="169"/>
      <c r="B21" s="196" t="s">
        <v>588</v>
      </c>
      <c r="C21" s="95">
        <f>C20+C19+C18+C17+C16+C15+C14+C13+C12+C11</f>
        <v>4122998</v>
      </c>
    </row>
    <row r="22" spans="1:3" ht="15.75">
      <c r="A22" s="197"/>
      <c r="B22" s="197"/>
      <c r="C22" s="197"/>
    </row>
    <row r="23" spans="1:3" ht="15.75">
      <c r="A23" s="258" t="s">
        <v>859</v>
      </c>
      <c r="B23" s="258"/>
      <c r="C23" s="258"/>
    </row>
  </sheetData>
  <sheetProtection/>
  <mergeCells count="10">
    <mergeCell ref="A23:C23"/>
    <mergeCell ref="A5:C5"/>
    <mergeCell ref="A7:C7"/>
    <mergeCell ref="A9:A10"/>
    <mergeCell ref="B9:B10"/>
    <mergeCell ref="A1:C1"/>
    <mergeCell ref="A2:C2"/>
    <mergeCell ref="A3:C3"/>
    <mergeCell ref="A4:C4"/>
    <mergeCell ref="C9:C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D226"/>
  <sheetViews>
    <sheetView zoomScale="70" zoomScaleNormal="70" zoomScalePageLayoutView="0" workbookViewId="0" topLeftCell="A2">
      <selection activeCell="E14" sqref="E14"/>
    </sheetView>
  </sheetViews>
  <sheetFormatPr defaultColWidth="9.00390625" defaultRowHeight="12.75"/>
  <cols>
    <col min="1" max="1" width="25.00390625" style="55" customWidth="1"/>
    <col min="2" max="2" width="76.375" style="59" customWidth="1"/>
    <col min="3" max="3" width="16.875" style="84" customWidth="1"/>
    <col min="4" max="4" width="19.875" style="58" customWidth="1"/>
    <col min="5" max="5" width="13.625" style="58" customWidth="1"/>
    <col min="6" max="7" width="9.125" style="58" customWidth="1"/>
    <col min="8" max="16384" width="9.125" style="58" customWidth="1"/>
  </cols>
  <sheetData>
    <row r="1" spans="2:3" ht="15.75" customHeight="1">
      <c r="B1" s="56"/>
      <c r="C1" s="57" t="s">
        <v>1399</v>
      </c>
    </row>
    <row r="2" spans="2:3" ht="15.75" customHeight="1">
      <c r="B2" s="56"/>
      <c r="C2" s="57" t="s">
        <v>88</v>
      </c>
    </row>
    <row r="3" spans="2:3" ht="15.75" customHeight="1">
      <c r="B3" s="56"/>
      <c r="C3" s="57" t="s">
        <v>90</v>
      </c>
    </row>
    <row r="4" spans="2:3" ht="15.75" customHeight="1">
      <c r="B4" s="56"/>
      <c r="C4" s="57" t="s">
        <v>7</v>
      </c>
    </row>
    <row r="5" spans="2:3" ht="15.75" customHeight="1">
      <c r="B5" s="56"/>
      <c r="C5" s="57" t="s">
        <v>877</v>
      </c>
    </row>
    <row r="6" spans="2:3" ht="15.75" customHeight="1">
      <c r="B6" s="212"/>
      <c r="C6" s="213"/>
    </row>
    <row r="7" spans="1:3" ht="15.75">
      <c r="A7" s="211" t="s">
        <v>1400</v>
      </c>
      <c r="B7" s="211"/>
      <c r="C7" s="211"/>
    </row>
    <row r="8" spans="1:3" ht="15.75">
      <c r="A8" s="211" t="s">
        <v>1403</v>
      </c>
      <c r="B8" s="211"/>
      <c r="C8" s="211"/>
    </row>
    <row r="9" spans="1:3" ht="15.75">
      <c r="A9" s="211" t="s">
        <v>1401</v>
      </c>
      <c r="B9" s="211"/>
      <c r="C9" s="211"/>
    </row>
    <row r="10" spans="1:3" ht="15.75">
      <c r="A10" s="211" t="s">
        <v>1402</v>
      </c>
      <c r="B10" s="211"/>
      <c r="C10" s="211"/>
    </row>
    <row r="11" ht="15.75">
      <c r="C11" s="60" t="s">
        <v>876</v>
      </c>
    </row>
    <row r="12" spans="1:3" s="63" customFormat="1" ht="15.75">
      <c r="A12" s="61" t="s">
        <v>10</v>
      </c>
      <c r="B12" s="61" t="s">
        <v>11</v>
      </c>
      <c r="C12" s="62" t="s">
        <v>12</v>
      </c>
    </row>
    <row r="13" spans="1:3" s="67" customFormat="1" ht="15.75">
      <c r="A13" s="64" t="s">
        <v>211</v>
      </c>
      <c r="B13" s="65" t="s">
        <v>360</v>
      </c>
      <c r="C13" s="66">
        <v>556076144.41</v>
      </c>
    </row>
    <row r="14" spans="1:3" s="67" customFormat="1" ht="15.75">
      <c r="A14" s="61" t="s">
        <v>212</v>
      </c>
      <c r="B14" s="68" t="s">
        <v>6</v>
      </c>
      <c r="C14" s="62">
        <v>312610040.86</v>
      </c>
    </row>
    <row r="15" spans="1:3" s="67" customFormat="1" ht="15.75">
      <c r="A15" s="61" t="s">
        <v>170</v>
      </c>
      <c r="B15" s="68" t="s">
        <v>13</v>
      </c>
      <c r="C15" s="62">
        <v>312610040.86</v>
      </c>
    </row>
    <row r="16" spans="1:3" s="67" customFormat="1" ht="63">
      <c r="A16" s="61" t="s">
        <v>0</v>
      </c>
      <c r="B16" s="68" t="s">
        <v>167</v>
      </c>
      <c r="C16" s="62">
        <v>308620221.6</v>
      </c>
    </row>
    <row r="17" spans="1:3" s="67" customFormat="1" ht="94.5">
      <c r="A17" s="61" t="s">
        <v>210</v>
      </c>
      <c r="B17" s="68" t="s">
        <v>54</v>
      </c>
      <c r="C17" s="62">
        <v>1126775.39</v>
      </c>
    </row>
    <row r="18" spans="1:3" s="67" customFormat="1" ht="47.25">
      <c r="A18" s="61" t="s">
        <v>187</v>
      </c>
      <c r="B18" s="68" t="s">
        <v>55</v>
      </c>
      <c r="C18" s="62">
        <v>1680549.49</v>
      </c>
    </row>
    <row r="19" spans="1:3" s="67" customFormat="1" ht="78.75">
      <c r="A19" s="61" t="s">
        <v>86</v>
      </c>
      <c r="B19" s="68" t="s">
        <v>942</v>
      </c>
      <c r="C19" s="62">
        <v>1182494.38</v>
      </c>
    </row>
    <row r="20" spans="1:3" s="67" customFormat="1" ht="31.5">
      <c r="A20" s="61" t="s">
        <v>724</v>
      </c>
      <c r="B20" s="68" t="s">
        <v>725</v>
      </c>
      <c r="C20" s="62">
        <v>10668530.07</v>
      </c>
    </row>
    <row r="21" spans="1:3" s="67" customFormat="1" ht="31.5">
      <c r="A21" s="61" t="s">
        <v>727</v>
      </c>
      <c r="B21" s="68" t="s">
        <v>726</v>
      </c>
      <c r="C21" s="62">
        <v>10668530.07</v>
      </c>
    </row>
    <row r="22" spans="1:3" s="67" customFormat="1" ht="63">
      <c r="A22" s="61" t="s">
        <v>790</v>
      </c>
      <c r="B22" s="68" t="s">
        <v>789</v>
      </c>
      <c r="C22" s="62">
        <v>3647133.85</v>
      </c>
    </row>
    <row r="23" spans="1:3" s="67" customFormat="1" ht="78.75">
      <c r="A23" s="61" t="s">
        <v>792</v>
      </c>
      <c r="B23" s="68" t="s">
        <v>791</v>
      </c>
      <c r="C23" s="62">
        <v>55671.91</v>
      </c>
    </row>
    <row r="24" spans="1:3" s="67" customFormat="1" ht="63">
      <c r="A24" s="61" t="s">
        <v>795</v>
      </c>
      <c r="B24" s="68" t="s">
        <v>793</v>
      </c>
      <c r="C24" s="62">
        <v>7505913.37</v>
      </c>
    </row>
    <row r="25" spans="1:3" s="67" customFormat="1" ht="63">
      <c r="A25" s="68" t="s">
        <v>943</v>
      </c>
      <c r="B25" s="68" t="s">
        <v>794</v>
      </c>
      <c r="C25" s="62">
        <v>-540189.06</v>
      </c>
    </row>
    <row r="26" spans="1:3" s="67" customFormat="1" ht="15.75">
      <c r="A26" s="61" t="s">
        <v>213</v>
      </c>
      <c r="B26" s="68" t="s">
        <v>8</v>
      </c>
      <c r="C26" s="62">
        <v>107421738.23</v>
      </c>
    </row>
    <row r="27" spans="1:3" s="67" customFormat="1" ht="31.5">
      <c r="A27" s="61" t="s">
        <v>221</v>
      </c>
      <c r="B27" s="68" t="s">
        <v>222</v>
      </c>
      <c r="C27" s="62">
        <v>64579525.36</v>
      </c>
    </row>
    <row r="28" spans="1:3" s="67" customFormat="1" ht="31.5">
      <c r="A28" s="61" t="s">
        <v>223</v>
      </c>
      <c r="B28" s="68" t="s">
        <v>944</v>
      </c>
      <c r="C28" s="62">
        <v>38135792.08</v>
      </c>
    </row>
    <row r="29" spans="1:3" s="67" customFormat="1" ht="31.5">
      <c r="A29" s="61" t="s">
        <v>224</v>
      </c>
      <c r="B29" s="68" t="s">
        <v>944</v>
      </c>
      <c r="C29" s="62">
        <v>38095078.19</v>
      </c>
    </row>
    <row r="30" spans="1:3" s="67" customFormat="1" ht="47.25">
      <c r="A30" s="61" t="s">
        <v>225</v>
      </c>
      <c r="B30" s="68" t="s">
        <v>230</v>
      </c>
      <c r="C30" s="62">
        <v>40713.89</v>
      </c>
    </row>
    <row r="31" spans="1:3" s="67" customFormat="1" ht="31.5">
      <c r="A31" s="61" t="s">
        <v>226</v>
      </c>
      <c r="B31" s="68" t="s">
        <v>232</v>
      </c>
      <c r="C31" s="62">
        <v>21914268.1</v>
      </c>
    </row>
    <row r="32" spans="1:3" s="67" customFormat="1" ht="31.5">
      <c r="A32" s="61" t="s">
        <v>233</v>
      </c>
      <c r="B32" s="68" t="s">
        <v>232</v>
      </c>
      <c r="C32" s="62">
        <v>21900843.89</v>
      </c>
    </row>
    <row r="33" spans="1:3" s="67" customFormat="1" ht="47.25">
      <c r="A33" s="61" t="s">
        <v>234</v>
      </c>
      <c r="B33" s="68" t="s">
        <v>235</v>
      </c>
      <c r="C33" s="62">
        <v>13424.21</v>
      </c>
    </row>
    <row r="34" spans="1:3" s="67" customFormat="1" ht="31.5">
      <c r="A34" s="61" t="s">
        <v>168</v>
      </c>
      <c r="B34" s="68" t="s">
        <v>35</v>
      </c>
      <c r="C34" s="62">
        <v>4529465.18</v>
      </c>
    </row>
    <row r="35" spans="1:3" s="67" customFormat="1" ht="15.75">
      <c r="A35" s="61" t="s">
        <v>171</v>
      </c>
      <c r="B35" s="68" t="s">
        <v>14</v>
      </c>
      <c r="C35" s="62">
        <v>34350073.64</v>
      </c>
    </row>
    <row r="36" spans="1:3" s="67" customFormat="1" ht="15.75">
      <c r="A36" s="61" t="s">
        <v>236</v>
      </c>
      <c r="B36" s="68" t="s">
        <v>14</v>
      </c>
      <c r="C36" s="62">
        <v>34336550.38</v>
      </c>
    </row>
    <row r="37" spans="1:3" s="67" customFormat="1" ht="31.5">
      <c r="A37" s="61" t="s">
        <v>945</v>
      </c>
      <c r="B37" s="68" t="s">
        <v>946</v>
      </c>
      <c r="C37" s="62">
        <v>13523.26</v>
      </c>
    </row>
    <row r="38" spans="1:3" s="67" customFormat="1" ht="15.75">
      <c r="A38" s="61" t="s">
        <v>237</v>
      </c>
      <c r="B38" s="68" t="s">
        <v>172</v>
      </c>
      <c r="C38" s="62">
        <v>5457783.9</v>
      </c>
    </row>
    <row r="39" spans="1:3" s="67" customFormat="1" ht="15.75">
      <c r="A39" s="61" t="s">
        <v>238</v>
      </c>
      <c r="B39" s="68" t="s">
        <v>172</v>
      </c>
      <c r="C39" s="62">
        <v>5456901.25</v>
      </c>
    </row>
    <row r="40" spans="1:3" s="67" customFormat="1" ht="31.5">
      <c r="A40" s="61"/>
      <c r="B40" s="68" t="s">
        <v>947</v>
      </c>
      <c r="C40" s="62">
        <v>882.65</v>
      </c>
    </row>
    <row r="41" spans="1:3" s="67" customFormat="1" ht="31.5">
      <c r="A41" s="69" t="s">
        <v>2</v>
      </c>
      <c r="B41" s="68" t="s">
        <v>1</v>
      </c>
      <c r="C41" s="62">
        <v>3034355.33</v>
      </c>
    </row>
    <row r="42" spans="1:3" s="67" customFormat="1" ht="31.5">
      <c r="A42" s="61" t="s">
        <v>3</v>
      </c>
      <c r="B42" s="68" t="s">
        <v>4</v>
      </c>
      <c r="C42" s="62">
        <v>3034355.33</v>
      </c>
    </row>
    <row r="43" spans="1:3" s="67" customFormat="1" ht="31.5">
      <c r="A43" s="61" t="s">
        <v>717</v>
      </c>
      <c r="B43" s="68" t="s">
        <v>82</v>
      </c>
      <c r="C43" s="62">
        <v>1799764.83</v>
      </c>
    </row>
    <row r="44" spans="1:3" s="67" customFormat="1" ht="15.75">
      <c r="A44" s="61" t="s">
        <v>547</v>
      </c>
      <c r="B44" s="68" t="s">
        <v>548</v>
      </c>
      <c r="C44" s="62">
        <v>1799764.83</v>
      </c>
    </row>
    <row r="45" spans="1:3" s="67" customFormat="1" ht="15.75">
      <c r="A45" s="61" t="s">
        <v>718</v>
      </c>
      <c r="B45" s="68" t="s">
        <v>546</v>
      </c>
      <c r="C45" s="62">
        <v>1799764.83</v>
      </c>
    </row>
    <row r="46" spans="1:3" s="67" customFormat="1" ht="15.75">
      <c r="A46" s="61" t="s">
        <v>214</v>
      </c>
      <c r="B46" s="68" t="s">
        <v>948</v>
      </c>
      <c r="C46" s="62">
        <v>9203562.51</v>
      </c>
    </row>
    <row r="47" spans="1:3" s="67" customFormat="1" ht="47.25">
      <c r="A47" s="61" t="s">
        <v>173</v>
      </c>
      <c r="B47" s="68" t="s">
        <v>231</v>
      </c>
      <c r="C47" s="62">
        <v>9093162.51</v>
      </c>
    </row>
    <row r="48" spans="1:3" s="67" customFormat="1" ht="31.5">
      <c r="A48" s="68" t="s">
        <v>949</v>
      </c>
      <c r="B48" s="68" t="s">
        <v>950</v>
      </c>
      <c r="C48" s="62">
        <v>110400</v>
      </c>
    </row>
    <row r="49" spans="1:3" s="67" customFormat="1" ht="31.5">
      <c r="A49" s="61" t="s">
        <v>362</v>
      </c>
      <c r="B49" s="68" t="s">
        <v>716</v>
      </c>
      <c r="C49" s="62">
        <v>108800</v>
      </c>
    </row>
    <row r="50" spans="1:3" s="67" customFormat="1" ht="78.75">
      <c r="A50" s="61" t="s">
        <v>951</v>
      </c>
      <c r="B50" s="68" t="s">
        <v>952</v>
      </c>
      <c r="C50" s="62">
        <v>1600</v>
      </c>
    </row>
    <row r="51" spans="1:3" s="67" customFormat="1" ht="31.5">
      <c r="A51" s="68" t="s">
        <v>953</v>
      </c>
      <c r="B51" s="68" t="s">
        <v>954</v>
      </c>
      <c r="C51" s="62">
        <v>1147.18</v>
      </c>
    </row>
    <row r="52" spans="1:3" s="67" customFormat="1" ht="63">
      <c r="A52" s="68" t="s">
        <v>955</v>
      </c>
      <c r="B52" s="68" t="s">
        <v>956</v>
      </c>
      <c r="C52" s="62">
        <v>1147.18</v>
      </c>
    </row>
    <row r="53" spans="1:3" s="67" customFormat="1" ht="31.5">
      <c r="A53" s="61" t="s">
        <v>215</v>
      </c>
      <c r="B53" s="68" t="s">
        <v>9</v>
      </c>
      <c r="C53" s="62">
        <v>59480377.66</v>
      </c>
    </row>
    <row r="54" spans="1:3" s="67" customFormat="1" ht="78.75">
      <c r="A54" s="61" t="s">
        <v>218</v>
      </c>
      <c r="B54" s="68" t="s">
        <v>240</v>
      </c>
      <c r="C54" s="62">
        <v>59206182.1</v>
      </c>
    </row>
    <row r="55" spans="1:3" s="67" customFormat="1" ht="63">
      <c r="A55" s="61" t="s">
        <v>87</v>
      </c>
      <c r="B55" s="68" t="s">
        <v>715</v>
      </c>
      <c r="C55" s="62">
        <v>45078707.93</v>
      </c>
    </row>
    <row r="56" spans="1:3" s="67" customFormat="1" ht="78.75">
      <c r="A56" s="61" t="s">
        <v>239</v>
      </c>
      <c r="B56" s="68" t="s">
        <v>257</v>
      </c>
      <c r="C56" s="62">
        <v>16075052.11</v>
      </c>
    </row>
    <row r="57" spans="1:3" s="67" customFormat="1" ht="78.75">
      <c r="A57" s="61" t="s">
        <v>259</v>
      </c>
      <c r="B57" s="68" t="s">
        <v>258</v>
      </c>
      <c r="C57" s="62">
        <v>29003655.82</v>
      </c>
    </row>
    <row r="58" spans="1:3" s="67" customFormat="1" ht="78.75">
      <c r="A58" s="61" t="s">
        <v>73</v>
      </c>
      <c r="B58" s="68" t="s">
        <v>242</v>
      </c>
      <c r="C58" s="62">
        <v>187457.71</v>
      </c>
    </row>
    <row r="59" spans="1:3" s="67" customFormat="1" ht="63">
      <c r="A59" s="61" t="s">
        <v>85</v>
      </c>
      <c r="B59" s="68" t="s">
        <v>241</v>
      </c>
      <c r="C59" s="62">
        <v>187457.71</v>
      </c>
    </row>
    <row r="60" spans="1:3" s="67" customFormat="1" ht="78.75">
      <c r="A60" s="7" t="s">
        <v>957</v>
      </c>
      <c r="B60" s="68" t="s">
        <v>958</v>
      </c>
      <c r="C60" s="62">
        <v>34965.5</v>
      </c>
    </row>
    <row r="61" spans="1:3" s="67" customFormat="1" ht="63">
      <c r="A61" s="7" t="s">
        <v>53</v>
      </c>
      <c r="B61" s="68" t="s">
        <v>56</v>
      </c>
      <c r="C61" s="62">
        <v>34965.5</v>
      </c>
    </row>
    <row r="62" spans="1:3" s="67" customFormat="1" ht="31.5">
      <c r="A62" s="7" t="s">
        <v>353</v>
      </c>
      <c r="B62" s="68" t="s">
        <v>354</v>
      </c>
      <c r="C62" s="62">
        <v>13905050.96</v>
      </c>
    </row>
    <row r="63" spans="1:3" s="67" customFormat="1" ht="31.5">
      <c r="A63" s="7" t="s">
        <v>355</v>
      </c>
      <c r="B63" s="68" t="s">
        <v>356</v>
      </c>
      <c r="C63" s="62">
        <v>13905050.96</v>
      </c>
    </row>
    <row r="64" spans="1:3" s="67" customFormat="1" ht="47.25">
      <c r="A64" s="68" t="s">
        <v>959</v>
      </c>
      <c r="B64" s="68" t="s">
        <v>960</v>
      </c>
      <c r="C64" s="62">
        <v>991.65</v>
      </c>
    </row>
    <row r="65" spans="1:3" s="67" customFormat="1" ht="47.25">
      <c r="A65" s="68" t="s">
        <v>961</v>
      </c>
      <c r="B65" s="68" t="s">
        <v>962</v>
      </c>
      <c r="C65" s="62">
        <v>991.65</v>
      </c>
    </row>
    <row r="66" spans="1:3" s="67" customFormat="1" ht="94.5">
      <c r="A66" s="68" t="s">
        <v>963</v>
      </c>
      <c r="B66" s="68" t="s">
        <v>964</v>
      </c>
      <c r="C66" s="62">
        <v>732.35</v>
      </c>
    </row>
    <row r="67" spans="1:3" s="67" customFormat="1" ht="94.5">
      <c r="A67" s="68" t="s">
        <v>965</v>
      </c>
      <c r="B67" s="68" t="s">
        <v>966</v>
      </c>
      <c r="C67" s="62">
        <v>259.3</v>
      </c>
    </row>
    <row r="68" spans="1:3" s="67" customFormat="1" ht="15.75">
      <c r="A68" s="61" t="s">
        <v>220</v>
      </c>
      <c r="B68" s="68" t="s">
        <v>363</v>
      </c>
      <c r="C68" s="62">
        <v>229269.22</v>
      </c>
    </row>
    <row r="69" spans="1:3" s="67" customFormat="1" ht="47.25">
      <c r="A69" s="61" t="s">
        <v>191</v>
      </c>
      <c r="B69" s="68" t="s">
        <v>193</v>
      </c>
      <c r="C69" s="62">
        <v>229269.22</v>
      </c>
    </row>
    <row r="70" spans="1:3" s="67" customFormat="1" ht="78.75">
      <c r="A70" s="61" t="s">
        <v>652</v>
      </c>
      <c r="B70" s="68" t="s">
        <v>653</v>
      </c>
      <c r="C70" s="62">
        <v>43934.69</v>
      </c>
    </row>
    <row r="71" spans="1:3" s="67" customFormat="1" ht="78.75">
      <c r="A71" s="61" t="s">
        <v>105</v>
      </c>
      <c r="B71" s="68" t="s">
        <v>651</v>
      </c>
      <c r="C71" s="62">
        <v>43934.69</v>
      </c>
    </row>
    <row r="72" spans="1:3" s="67" customFormat="1" ht="15.75">
      <c r="A72" s="61" t="s">
        <v>194</v>
      </c>
      <c r="B72" s="68" t="s">
        <v>195</v>
      </c>
      <c r="C72" s="62">
        <v>3661001.2</v>
      </c>
    </row>
    <row r="73" spans="1:3" s="67" customFormat="1" ht="15.75">
      <c r="A73" s="61" t="s">
        <v>196</v>
      </c>
      <c r="B73" s="68" t="s">
        <v>197</v>
      </c>
      <c r="C73" s="62">
        <v>3661001.2</v>
      </c>
    </row>
    <row r="74" spans="1:3" s="67" customFormat="1" ht="31.5">
      <c r="A74" s="61" t="s">
        <v>247</v>
      </c>
      <c r="B74" s="68" t="s">
        <v>243</v>
      </c>
      <c r="C74" s="62">
        <v>355436.27</v>
      </c>
    </row>
    <row r="75" spans="1:3" s="67" customFormat="1" ht="31.5">
      <c r="A75" s="61" t="s">
        <v>248</v>
      </c>
      <c r="B75" s="68" t="s">
        <v>244</v>
      </c>
      <c r="C75" s="62">
        <v>12406.55</v>
      </c>
    </row>
    <row r="76" spans="1:3" s="67" customFormat="1" ht="15.75">
      <c r="A76" s="61" t="s">
        <v>249</v>
      </c>
      <c r="B76" s="68" t="s">
        <v>36</v>
      </c>
      <c r="C76" s="62">
        <v>1562908.56</v>
      </c>
    </row>
    <row r="77" spans="1:3" s="67" customFormat="1" ht="47.25" customHeight="1">
      <c r="A77" s="61" t="s">
        <v>250</v>
      </c>
      <c r="B77" s="68" t="s">
        <v>245</v>
      </c>
      <c r="C77" s="62">
        <v>1730249.85</v>
      </c>
    </row>
    <row r="78" spans="1:3" s="67" customFormat="1" ht="15.75">
      <c r="A78" s="61" t="s">
        <v>251</v>
      </c>
      <c r="B78" s="68" t="s">
        <v>246</v>
      </c>
      <c r="C78" s="62">
        <v>-0.03</v>
      </c>
    </row>
    <row r="79" spans="1:3" s="67" customFormat="1" ht="31.5">
      <c r="A79" s="61" t="s">
        <v>729</v>
      </c>
      <c r="B79" s="68" t="s">
        <v>728</v>
      </c>
      <c r="C79" s="62">
        <v>0</v>
      </c>
    </row>
    <row r="80" spans="1:3" s="67" customFormat="1" ht="31.5">
      <c r="A80" s="61" t="s">
        <v>63</v>
      </c>
      <c r="B80" s="68" t="s">
        <v>345</v>
      </c>
      <c r="C80" s="62">
        <v>466787.6</v>
      </c>
    </row>
    <row r="81" spans="1:3" s="67" customFormat="1" ht="15.75" customHeight="1">
      <c r="A81" s="68" t="s">
        <v>967</v>
      </c>
      <c r="B81" s="68" t="s">
        <v>968</v>
      </c>
      <c r="C81" s="62">
        <v>45627.6</v>
      </c>
    </row>
    <row r="82" spans="1:3" s="67" customFormat="1" ht="31.5">
      <c r="A82" s="68" t="s">
        <v>969</v>
      </c>
      <c r="B82" s="68" t="s">
        <v>970</v>
      </c>
      <c r="C82" s="62">
        <v>45627.6</v>
      </c>
    </row>
    <row r="83" spans="1:3" s="67" customFormat="1" ht="15.75">
      <c r="A83" s="61" t="s">
        <v>65</v>
      </c>
      <c r="B83" s="68" t="s">
        <v>64</v>
      </c>
      <c r="C83" s="62">
        <v>421160</v>
      </c>
    </row>
    <row r="84" spans="1:3" s="67" customFormat="1" ht="31.5">
      <c r="A84" s="70" t="s">
        <v>719</v>
      </c>
      <c r="B84" s="68" t="s">
        <v>654</v>
      </c>
      <c r="C84" s="62">
        <v>421160</v>
      </c>
    </row>
    <row r="85" spans="1:3" s="67" customFormat="1" ht="52.5" customHeight="1">
      <c r="A85" s="61" t="s">
        <v>75</v>
      </c>
      <c r="B85" s="68" t="s">
        <v>76</v>
      </c>
      <c r="C85" s="62">
        <v>43464113.17</v>
      </c>
    </row>
    <row r="86" spans="1:3" s="67" customFormat="1" ht="78.75">
      <c r="A86" s="61" t="s">
        <v>714</v>
      </c>
      <c r="B86" s="68" t="s">
        <v>558</v>
      </c>
      <c r="C86" s="62">
        <v>17933568.14</v>
      </c>
    </row>
    <row r="87" spans="1:3" s="67" customFormat="1" ht="63">
      <c r="A87" s="61" t="s">
        <v>227</v>
      </c>
      <c r="B87" s="68" t="s">
        <v>228</v>
      </c>
      <c r="C87" s="62">
        <v>17933568.14</v>
      </c>
    </row>
    <row r="88" spans="1:3" s="67" customFormat="1" ht="31.5">
      <c r="A88" s="61" t="s">
        <v>97</v>
      </c>
      <c r="B88" s="68" t="s">
        <v>557</v>
      </c>
      <c r="C88" s="62">
        <v>23847867.14</v>
      </c>
    </row>
    <row r="89" spans="1:3" s="67" customFormat="1" ht="31.5">
      <c r="A89" s="61" t="s">
        <v>98</v>
      </c>
      <c r="B89" s="68" t="s">
        <v>229</v>
      </c>
      <c r="C89" s="62">
        <v>23847867.14</v>
      </c>
    </row>
    <row r="90" spans="1:3" s="67" customFormat="1" ht="47.25">
      <c r="A90" s="61" t="s">
        <v>192</v>
      </c>
      <c r="B90" s="68" t="s">
        <v>260</v>
      </c>
      <c r="C90" s="62">
        <v>22180236.72</v>
      </c>
    </row>
    <row r="91" spans="1:3" s="67" customFormat="1" ht="47.25">
      <c r="A91" s="61" t="s">
        <v>262</v>
      </c>
      <c r="B91" s="68" t="s">
        <v>261</v>
      </c>
      <c r="C91" s="62">
        <v>1667630.42</v>
      </c>
    </row>
    <row r="92" spans="1:3" s="67" customFormat="1" ht="63">
      <c r="A92" s="68" t="s">
        <v>971</v>
      </c>
      <c r="B92" s="68" t="s">
        <v>972</v>
      </c>
      <c r="C92" s="62">
        <v>1682677.89</v>
      </c>
    </row>
    <row r="93" spans="1:3" s="67" customFormat="1" ht="78.75">
      <c r="A93" s="68" t="s">
        <v>973</v>
      </c>
      <c r="B93" s="68" t="s">
        <v>974</v>
      </c>
      <c r="C93" s="62">
        <v>841345.14</v>
      </c>
    </row>
    <row r="94" spans="1:3" s="67" customFormat="1" ht="78.75">
      <c r="A94" s="68" t="s">
        <v>975</v>
      </c>
      <c r="B94" s="68" t="s">
        <v>976</v>
      </c>
      <c r="C94" s="62">
        <v>841332.75</v>
      </c>
    </row>
    <row r="95" spans="1:3" s="67" customFormat="1" ht="15.75">
      <c r="A95" s="71" t="s">
        <v>216</v>
      </c>
      <c r="B95" s="68" t="s">
        <v>364</v>
      </c>
      <c r="C95" s="62">
        <v>6866428.17</v>
      </c>
    </row>
    <row r="96" spans="1:3" s="67" customFormat="1" ht="63">
      <c r="A96" s="61" t="s">
        <v>104</v>
      </c>
      <c r="B96" s="68" t="s">
        <v>977</v>
      </c>
      <c r="C96" s="62">
        <v>60089.58</v>
      </c>
    </row>
    <row r="97" spans="1:3" s="67" customFormat="1" ht="47.25">
      <c r="A97" s="61" t="s">
        <v>83</v>
      </c>
      <c r="B97" s="68" t="s">
        <v>84</v>
      </c>
      <c r="C97" s="62">
        <v>3745.9</v>
      </c>
    </row>
    <row r="98" spans="1:3" s="67" customFormat="1" ht="47.25">
      <c r="A98" s="61" t="s">
        <v>198</v>
      </c>
      <c r="B98" s="68" t="s">
        <v>66</v>
      </c>
      <c r="C98" s="62">
        <v>3000</v>
      </c>
    </row>
    <row r="99" spans="1:3" s="67" customFormat="1" ht="47.25">
      <c r="A99" s="61" t="s">
        <v>978</v>
      </c>
      <c r="B99" s="68" t="s">
        <v>979</v>
      </c>
      <c r="C99" s="62">
        <v>152866.2</v>
      </c>
    </row>
    <row r="100" spans="1:3" s="67" customFormat="1" ht="47.25">
      <c r="A100" s="68" t="s">
        <v>980</v>
      </c>
      <c r="B100" s="68" t="s">
        <v>981</v>
      </c>
      <c r="C100" s="62">
        <v>108324.27</v>
      </c>
    </row>
    <row r="101" spans="1:3" s="67" customFormat="1" ht="94.5">
      <c r="A101" s="68" t="s">
        <v>982</v>
      </c>
      <c r="B101" s="68" t="s">
        <v>983</v>
      </c>
      <c r="C101" s="62">
        <v>2341405.85</v>
      </c>
    </row>
    <row r="102" spans="1:3" s="67" customFormat="1" ht="31.5">
      <c r="A102" s="61" t="s">
        <v>37</v>
      </c>
      <c r="B102" s="68" t="s">
        <v>128</v>
      </c>
      <c r="C102" s="62">
        <v>922000</v>
      </c>
    </row>
    <row r="103" spans="1:3" s="67" customFormat="1" ht="31.5">
      <c r="A103" s="61" t="s">
        <v>574</v>
      </c>
      <c r="B103" s="68" t="s">
        <v>129</v>
      </c>
      <c r="C103" s="62">
        <v>434556.88</v>
      </c>
    </row>
    <row r="104" spans="1:3" s="67" customFormat="1" ht="31.5">
      <c r="A104" s="61" t="s">
        <v>199</v>
      </c>
      <c r="B104" s="68" t="s">
        <v>130</v>
      </c>
      <c r="C104" s="62">
        <v>8500</v>
      </c>
    </row>
    <row r="105" spans="1:3" s="67" customFormat="1" ht="31.5">
      <c r="A105" s="61" t="s">
        <v>201</v>
      </c>
      <c r="B105" s="68" t="s">
        <v>202</v>
      </c>
      <c r="C105" s="62">
        <v>721285.53</v>
      </c>
    </row>
    <row r="106" spans="1:3" s="67" customFormat="1" ht="15.75">
      <c r="A106" s="61" t="s">
        <v>203</v>
      </c>
      <c r="B106" s="68" t="s">
        <v>204</v>
      </c>
      <c r="C106" s="62">
        <v>203063.44</v>
      </c>
    </row>
    <row r="107" spans="1:3" s="67" customFormat="1" ht="47.25">
      <c r="A107" s="61" t="s">
        <v>984</v>
      </c>
      <c r="B107" s="68" t="s">
        <v>985</v>
      </c>
      <c r="C107" s="62">
        <v>52000</v>
      </c>
    </row>
    <row r="108" spans="1:3" s="67" customFormat="1" ht="31.5">
      <c r="A108" s="68" t="s">
        <v>986</v>
      </c>
      <c r="B108" s="68" t="s">
        <v>987</v>
      </c>
      <c r="C108" s="62">
        <v>45250</v>
      </c>
    </row>
    <row r="109" spans="1:3" s="67" customFormat="1" ht="47.25">
      <c r="A109" s="68" t="s">
        <v>988</v>
      </c>
      <c r="B109" s="68" t="s">
        <v>989</v>
      </c>
      <c r="C109" s="62">
        <v>17000</v>
      </c>
    </row>
    <row r="110" spans="1:3" s="67" customFormat="1" ht="31.5">
      <c r="A110" s="61" t="s">
        <v>131</v>
      </c>
      <c r="B110" s="68" t="s">
        <v>67</v>
      </c>
      <c r="C110" s="62">
        <v>28250</v>
      </c>
    </row>
    <row r="111" spans="1:3" s="67" customFormat="1" ht="47.25">
      <c r="A111" s="68" t="s">
        <v>990</v>
      </c>
      <c r="B111" s="68" t="s">
        <v>991</v>
      </c>
      <c r="C111" s="62">
        <v>91129.59</v>
      </c>
    </row>
    <row r="112" spans="1:3" s="67" customFormat="1" ht="47.25">
      <c r="A112" s="68" t="s">
        <v>992</v>
      </c>
      <c r="B112" s="68" t="s">
        <v>993</v>
      </c>
      <c r="C112" s="62">
        <v>91129.59</v>
      </c>
    </row>
    <row r="113" spans="1:3" s="67" customFormat="1" ht="15.75">
      <c r="A113" s="68" t="s">
        <v>994</v>
      </c>
      <c r="B113" s="68" t="s">
        <v>995</v>
      </c>
      <c r="C113" s="62">
        <v>65830.53</v>
      </c>
    </row>
    <row r="114" spans="1:3" s="67" customFormat="1" ht="31.5">
      <c r="A114" s="61" t="s">
        <v>60</v>
      </c>
      <c r="B114" s="68" t="s">
        <v>59</v>
      </c>
      <c r="C114" s="62">
        <v>65830.53</v>
      </c>
    </row>
    <row r="115" spans="1:3" s="67" customFormat="1" ht="47.25">
      <c r="A115" s="68" t="s">
        <v>996</v>
      </c>
      <c r="B115" s="68" t="s">
        <v>997</v>
      </c>
      <c r="C115" s="62">
        <v>293.4</v>
      </c>
    </row>
    <row r="116" spans="1:3" s="67" customFormat="1" ht="63">
      <c r="A116" s="68" t="s">
        <v>998</v>
      </c>
      <c r="B116" s="68" t="s">
        <v>999</v>
      </c>
      <c r="C116" s="62">
        <v>293.4</v>
      </c>
    </row>
    <row r="117" spans="1:3" s="67" customFormat="1" ht="31.5">
      <c r="A117" s="61" t="s">
        <v>61</v>
      </c>
      <c r="B117" s="68" t="s">
        <v>57</v>
      </c>
      <c r="C117" s="62">
        <v>58000</v>
      </c>
    </row>
    <row r="118" spans="1:3" s="67" customFormat="1" ht="63">
      <c r="A118" s="61" t="s">
        <v>132</v>
      </c>
      <c r="B118" s="68" t="s">
        <v>133</v>
      </c>
      <c r="C118" s="62">
        <v>656457.6</v>
      </c>
    </row>
    <row r="119" spans="1:3" s="67" customFormat="1" ht="31.5">
      <c r="A119" s="61" t="s">
        <v>62</v>
      </c>
      <c r="B119" s="68" t="s">
        <v>58</v>
      </c>
      <c r="C119" s="62">
        <v>270432.21</v>
      </c>
    </row>
    <row r="120" spans="1:3" s="67" customFormat="1" ht="31.5">
      <c r="A120" s="68" t="s">
        <v>1000</v>
      </c>
      <c r="B120" s="68" t="s">
        <v>1001</v>
      </c>
      <c r="C120" s="62">
        <v>8500</v>
      </c>
    </row>
    <row r="121" spans="1:3" s="67" customFormat="1" ht="47.25">
      <c r="A121" s="68" t="s">
        <v>1002</v>
      </c>
      <c r="B121" s="68" t="s">
        <v>1003</v>
      </c>
      <c r="C121" s="62">
        <v>8500</v>
      </c>
    </row>
    <row r="122" spans="1:3" s="67" customFormat="1" ht="31.5">
      <c r="A122" s="68" t="s">
        <v>1004</v>
      </c>
      <c r="B122" s="68" t="s">
        <v>1005</v>
      </c>
      <c r="C122" s="62">
        <v>3001103.04</v>
      </c>
    </row>
    <row r="123" spans="1:3" s="67" customFormat="1" ht="31.5">
      <c r="A123" s="61" t="s">
        <v>768</v>
      </c>
      <c r="B123" s="68" t="s">
        <v>361</v>
      </c>
      <c r="C123" s="62">
        <v>3001103.04</v>
      </c>
    </row>
    <row r="124" spans="1:3" s="67" customFormat="1" ht="15.75">
      <c r="A124" s="72" t="s">
        <v>217</v>
      </c>
      <c r="B124" s="68" t="s">
        <v>365</v>
      </c>
      <c r="C124" s="62">
        <v>432652.93</v>
      </c>
    </row>
    <row r="125" spans="1:3" s="67" customFormat="1" ht="15.75">
      <c r="A125" s="72" t="s">
        <v>205</v>
      </c>
      <c r="B125" s="68" t="s">
        <v>206</v>
      </c>
      <c r="C125" s="62">
        <v>432652.93</v>
      </c>
    </row>
    <row r="126" spans="1:3" s="67" customFormat="1" ht="31.5">
      <c r="A126" s="71" t="s">
        <v>797</v>
      </c>
      <c r="B126" s="7" t="s">
        <v>666</v>
      </c>
      <c r="C126" s="73">
        <f>C154+C179+C127+C134+C189+C193+C195</f>
        <v>876043372.75</v>
      </c>
    </row>
    <row r="127" spans="1:3" s="67" customFormat="1" ht="31.5">
      <c r="A127" s="71" t="s">
        <v>796</v>
      </c>
      <c r="B127" s="7" t="s">
        <v>730</v>
      </c>
      <c r="C127" s="73">
        <f>C129+C131+C133</f>
        <v>87007500</v>
      </c>
    </row>
    <row r="128" spans="1:3" s="67" customFormat="1" ht="15.75">
      <c r="A128" s="71" t="s">
        <v>667</v>
      </c>
      <c r="B128" s="7" t="s">
        <v>778</v>
      </c>
      <c r="C128" s="73">
        <f>C129</f>
        <v>55735100</v>
      </c>
    </row>
    <row r="129" spans="1:3" s="67" customFormat="1" ht="31.5">
      <c r="A129" s="71" t="s">
        <v>351</v>
      </c>
      <c r="B129" s="7" t="s">
        <v>731</v>
      </c>
      <c r="C129" s="73">
        <v>55735100</v>
      </c>
    </row>
    <row r="130" spans="1:3" s="67" customFormat="1" ht="31.5">
      <c r="A130" s="71" t="s">
        <v>688</v>
      </c>
      <c r="B130" s="7" t="s">
        <v>689</v>
      </c>
      <c r="C130" s="73">
        <f>C131</f>
        <v>8022400</v>
      </c>
    </row>
    <row r="131" spans="1:3" s="67" customFormat="1" ht="31.5">
      <c r="A131" s="71" t="s">
        <v>352</v>
      </c>
      <c r="B131" s="7" t="s">
        <v>732</v>
      </c>
      <c r="C131" s="73">
        <v>8022400</v>
      </c>
    </row>
    <row r="132" spans="1:3" s="67" customFormat="1" ht="47.25">
      <c r="A132" s="71" t="s">
        <v>122</v>
      </c>
      <c r="B132" s="68" t="s">
        <v>123</v>
      </c>
      <c r="C132" s="73">
        <f>C133</f>
        <v>23250000</v>
      </c>
    </row>
    <row r="133" spans="1:3" s="67" customFormat="1" ht="31.5">
      <c r="A133" s="71" t="s">
        <v>124</v>
      </c>
      <c r="B133" s="68" t="s">
        <v>125</v>
      </c>
      <c r="C133" s="73">
        <v>23250000</v>
      </c>
    </row>
    <row r="134" spans="1:3" s="67" customFormat="1" ht="31.5">
      <c r="A134" s="71" t="s">
        <v>52</v>
      </c>
      <c r="B134" s="7" t="s">
        <v>51</v>
      </c>
      <c r="C134" s="73">
        <f>C144+C138+C143+C137+C135+C142+C136+C140</f>
        <v>166484229.33</v>
      </c>
    </row>
    <row r="135" spans="1:3" s="67" customFormat="1" ht="31.5">
      <c r="A135" s="71" t="s">
        <v>837</v>
      </c>
      <c r="B135" s="68" t="s">
        <v>838</v>
      </c>
      <c r="C135" s="73">
        <v>9632752.94</v>
      </c>
    </row>
    <row r="136" spans="1:3" s="67" customFormat="1" ht="47.25">
      <c r="A136" s="71" t="s">
        <v>846</v>
      </c>
      <c r="B136" s="68" t="s">
        <v>847</v>
      </c>
      <c r="C136" s="73">
        <v>2555430</v>
      </c>
    </row>
    <row r="137" spans="1:3" s="67" customFormat="1" ht="31.5">
      <c r="A137" s="71" t="s">
        <v>829</v>
      </c>
      <c r="B137" s="68" t="s">
        <v>830</v>
      </c>
      <c r="C137" s="73">
        <v>7504920</v>
      </c>
    </row>
    <row r="138" spans="1:3" s="67" customFormat="1" ht="31.5">
      <c r="A138" s="71" t="s">
        <v>48</v>
      </c>
      <c r="B138" s="7" t="s">
        <v>50</v>
      </c>
      <c r="C138" s="73">
        <f>C139</f>
        <v>53474600</v>
      </c>
    </row>
    <row r="139" spans="1:3" s="67" customFormat="1" ht="47.25">
      <c r="A139" s="71" t="s">
        <v>47</v>
      </c>
      <c r="B139" s="74" t="s">
        <v>1034</v>
      </c>
      <c r="C139" s="73">
        <v>53474600</v>
      </c>
    </row>
    <row r="140" spans="1:3" s="67" customFormat="1" ht="47.25">
      <c r="A140" s="71" t="s">
        <v>848</v>
      </c>
      <c r="B140" s="68" t="s">
        <v>849</v>
      </c>
      <c r="C140" s="73">
        <f>C141</f>
        <v>2855233.8</v>
      </c>
    </row>
    <row r="141" spans="1:3" s="67" customFormat="1" ht="51.75" customHeight="1">
      <c r="A141" s="71" t="s">
        <v>850</v>
      </c>
      <c r="B141" s="74" t="s">
        <v>1035</v>
      </c>
      <c r="C141" s="73">
        <v>2855233.8</v>
      </c>
    </row>
    <row r="142" spans="1:3" s="67" customFormat="1" ht="47.25">
      <c r="A142" s="71" t="s">
        <v>845</v>
      </c>
      <c r="B142" s="74" t="s">
        <v>1007</v>
      </c>
      <c r="C142" s="73">
        <v>927106</v>
      </c>
    </row>
    <row r="143" spans="1:3" s="67" customFormat="1" ht="78.75">
      <c r="A143" s="71" t="s">
        <v>779</v>
      </c>
      <c r="B143" s="74" t="s">
        <v>780</v>
      </c>
      <c r="C143" s="73">
        <v>35182547.59</v>
      </c>
    </row>
    <row r="144" spans="1:3" s="67" customFormat="1" ht="15.75">
      <c r="A144" s="71" t="s">
        <v>45</v>
      </c>
      <c r="B144" s="7" t="s">
        <v>49</v>
      </c>
      <c r="C144" s="73">
        <f>C146+C145+C148+C149+C147+C152+F142+C150+C151+C153</f>
        <v>54351639</v>
      </c>
    </row>
    <row r="145" spans="1:3" s="67" customFormat="1" ht="31.5">
      <c r="A145" s="71" t="s">
        <v>552</v>
      </c>
      <c r="B145" s="74" t="s">
        <v>1036</v>
      </c>
      <c r="C145" s="73">
        <v>24179700</v>
      </c>
    </row>
    <row r="146" spans="1:3" s="67" customFormat="1" ht="63">
      <c r="A146" s="71" t="s">
        <v>46</v>
      </c>
      <c r="B146" s="74" t="s">
        <v>1022</v>
      </c>
      <c r="C146" s="73">
        <v>135080</v>
      </c>
    </row>
    <row r="147" spans="1:3" s="67" customFormat="1" ht="47.25">
      <c r="A147" s="71" t="s">
        <v>839</v>
      </c>
      <c r="B147" s="74" t="s">
        <v>1037</v>
      </c>
      <c r="C147" s="73">
        <v>347160</v>
      </c>
    </row>
    <row r="148" spans="1:3" s="67" customFormat="1" ht="63">
      <c r="A148" s="71" t="s">
        <v>827</v>
      </c>
      <c r="B148" s="74" t="s">
        <v>1038</v>
      </c>
      <c r="C148" s="73">
        <v>1923601</v>
      </c>
    </row>
    <row r="149" spans="1:3" s="67" customFormat="1" ht="47.25">
      <c r="A149" s="71" t="s">
        <v>828</v>
      </c>
      <c r="B149" s="74" t="s">
        <v>1039</v>
      </c>
      <c r="C149" s="73">
        <v>58100</v>
      </c>
    </row>
    <row r="150" spans="1:3" s="67" customFormat="1" ht="78.75">
      <c r="A150" s="71" t="s">
        <v>843</v>
      </c>
      <c r="B150" s="74" t="s">
        <v>1040</v>
      </c>
      <c r="C150" s="73">
        <v>7900000</v>
      </c>
    </row>
    <row r="151" spans="1:3" s="67" customFormat="1" ht="94.5">
      <c r="A151" s="71" t="s">
        <v>844</v>
      </c>
      <c r="B151" s="74" t="s">
        <v>1041</v>
      </c>
      <c r="C151" s="73">
        <v>10810000</v>
      </c>
    </row>
    <row r="152" spans="1:3" s="67" customFormat="1" ht="47.25">
      <c r="A152" s="71" t="s">
        <v>840</v>
      </c>
      <c r="B152" s="74" t="s">
        <v>1042</v>
      </c>
      <c r="C152" s="73">
        <v>1875000</v>
      </c>
    </row>
    <row r="153" spans="1:3" s="67" customFormat="1" ht="47.25">
      <c r="A153" s="71" t="s">
        <v>316</v>
      </c>
      <c r="B153" s="74" t="s">
        <v>1043</v>
      </c>
      <c r="C153" s="73">
        <v>7122998</v>
      </c>
    </row>
    <row r="154" spans="1:3" s="67" customFormat="1" ht="31.5">
      <c r="A154" s="71" t="s">
        <v>320</v>
      </c>
      <c r="B154" s="7" t="s">
        <v>549</v>
      </c>
      <c r="C154" s="73">
        <f>C157+C156+C155+C177+C176+C178+C173+C174+C175</f>
        <v>623689444.93</v>
      </c>
    </row>
    <row r="155" spans="1:3" s="67" customFormat="1" ht="47.25">
      <c r="A155" s="71" t="s">
        <v>756</v>
      </c>
      <c r="B155" s="7" t="s">
        <v>755</v>
      </c>
      <c r="C155" s="73">
        <v>1579200</v>
      </c>
    </row>
    <row r="156" spans="1:3" s="67" customFormat="1" ht="47.25">
      <c r="A156" s="71" t="s">
        <v>753</v>
      </c>
      <c r="B156" s="7" t="s">
        <v>754</v>
      </c>
      <c r="C156" s="73">
        <v>977600</v>
      </c>
    </row>
    <row r="157" spans="1:3" s="67" customFormat="1" ht="31.5">
      <c r="A157" s="71" t="s">
        <v>74</v>
      </c>
      <c r="B157" s="7" t="s">
        <v>78</v>
      </c>
      <c r="C157" s="73">
        <f>C159+C163+C164+C165+C166+C170+C160+C161+C162+C168+C169+C158+C171+C172+C167</f>
        <v>560413200</v>
      </c>
    </row>
    <row r="158" spans="1:3" s="67" customFormat="1" ht="63">
      <c r="A158" s="71" t="s">
        <v>77</v>
      </c>
      <c r="B158" s="74" t="s">
        <v>1023</v>
      </c>
      <c r="C158" s="73">
        <v>8074600</v>
      </c>
    </row>
    <row r="159" spans="1:3" s="67" customFormat="1" ht="110.25">
      <c r="A159" s="71" t="s">
        <v>757</v>
      </c>
      <c r="B159" s="74" t="s">
        <v>1024</v>
      </c>
      <c r="C159" s="73">
        <v>9044700</v>
      </c>
    </row>
    <row r="160" spans="1:3" s="67" customFormat="1" ht="63">
      <c r="A160" s="71" t="s">
        <v>758</v>
      </c>
      <c r="B160" s="74" t="s">
        <v>1025</v>
      </c>
      <c r="C160" s="73">
        <v>998000</v>
      </c>
    </row>
    <row r="161" spans="1:3" s="67" customFormat="1" ht="47.25">
      <c r="A161" s="71" t="s">
        <v>759</v>
      </c>
      <c r="B161" s="74" t="s">
        <v>1044</v>
      </c>
      <c r="C161" s="73">
        <v>229400</v>
      </c>
    </row>
    <row r="162" spans="1:3" s="67" customFormat="1" ht="63">
      <c r="A162" s="71" t="s">
        <v>760</v>
      </c>
      <c r="B162" s="74" t="s">
        <v>1026</v>
      </c>
      <c r="C162" s="73">
        <v>3811000</v>
      </c>
    </row>
    <row r="163" spans="1:3" s="67" customFormat="1" ht="220.5">
      <c r="A163" s="71" t="s">
        <v>785</v>
      </c>
      <c r="B163" s="74" t="s">
        <v>1027</v>
      </c>
      <c r="C163" s="73">
        <v>191213100</v>
      </c>
    </row>
    <row r="164" spans="1:3" s="67" customFormat="1" ht="189">
      <c r="A164" s="71" t="s">
        <v>783</v>
      </c>
      <c r="B164" s="74" t="s">
        <v>1028</v>
      </c>
      <c r="C164" s="73">
        <v>2636500</v>
      </c>
    </row>
    <row r="165" spans="1:3" s="67" customFormat="1" ht="173.25">
      <c r="A165" s="71" t="s">
        <v>784</v>
      </c>
      <c r="B165" s="74" t="s">
        <v>1029</v>
      </c>
      <c r="C165" s="73">
        <v>312811800</v>
      </c>
    </row>
    <row r="166" spans="1:3" s="67" customFormat="1" ht="204.75">
      <c r="A166" s="71" t="s">
        <v>786</v>
      </c>
      <c r="B166" s="74" t="s">
        <v>1030</v>
      </c>
      <c r="C166" s="73">
        <v>9529000</v>
      </c>
    </row>
    <row r="167" spans="1:3" s="67" customFormat="1" ht="110.25">
      <c r="A167" s="71" t="s">
        <v>781</v>
      </c>
      <c r="B167" s="74" t="s">
        <v>1031</v>
      </c>
      <c r="C167" s="73">
        <v>500000</v>
      </c>
    </row>
    <row r="168" spans="1:3" s="67" customFormat="1" ht="63">
      <c r="A168" s="71" t="s">
        <v>208</v>
      </c>
      <c r="B168" s="74" t="s">
        <v>1045</v>
      </c>
      <c r="C168" s="73">
        <v>15544500</v>
      </c>
    </row>
    <row r="169" spans="1:3" s="67" customFormat="1" ht="63">
      <c r="A169" s="71" t="s">
        <v>209</v>
      </c>
      <c r="B169" s="74" t="s">
        <v>1046</v>
      </c>
      <c r="C169" s="73">
        <v>1870100</v>
      </c>
    </row>
    <row r="170" spans="1:3" s="67" customFormat="1" ht="94.5">
      <c r="A170" s="71" t="s">
        <v>135</v>
      </c>
      <c r="B170" s="74" t="s">
        <v>1032</v>
      </c>
      <c r="C170" s="73">
        <v>772800</v>
      </c>
    </row>
    <row r="171" spans="1:3" s="67" customFormat="1" ht="63" customHeight="1">
      <c r="A171" s="71" t="s">
        <v>782</v>
      </c>
      <c r="B171" s="74" t="s">
        <v>1047</v>
      </c>
      <c r="C171" s="73">
        <v>747100</v>
      </c>
    </row>
    <row r="172" spans="1:3" s="67" customFormat="1" ht="63">
      <c r="A172" s="71" t="s">
        <v>409</v>
      </c>
      <c r="B172" s="74" t="s">
        <v>1048</v>
      </c>
      <c r="C172" s="73">
        <v>2630600</v>
      </c>
    </row>
    <row r="173" spans="1:3" s="67" customFormat="1" ht="47.25">
      <c r="A173" s="71" t="s">
        <v>770</v>
      </c>
      <c r="B173" s="74" t="s">
        <v>1049</v>
      </c>
      <c r="C173" s="73">
        <v>7984800</v>
      </c>
    </row>
    <row r="174" spans="1:3" s="67" customFormat="1" ht="63">
      <c r="A174" s="71" t="s">
        <v>771</v>
      </c>
      <c r="B174" s="74" t="s">
        <v>1050</v>
      </c>
      <c r="C174" s="73">
        <v>13175900</v>
      </c>
    </row>
    <row r="175" spans="1:3" s="67" customFormat="1" ht="47.25">
      <c r="A175" s="71" t="s">
        <v>772</v>
      </c>
      <c r="B175" s="74" t="s">
        <v>1051</v>
      </c>
      <c r="C175" s="73">
        <v>11400800</v>
      </c>
    </row>
    <row r="176" spans="1:3" s="67" customFormat="1" ht="47.25">
      <c r="A176" s="71" t="s">
        <v>156</v>
      </c>
      <c r="B176" s="7" t="s">
        <v>157</v>
      </c>
      <c r="C176" s="73">
        <v>15854200</v>
      </c>
    </row>
    <row r="177" spans="1:3" s="67" customFormat="1" ht="63">
      <c r="A177" s="71" t="s">
        <v>788</v>
      </c>
      <c r="B177" s="7" t="s">
        <v>787</v>
      </c>
      <c r="C177" s="73">
        <v>11253000</v>
      </c>
    </row>
    <row r="178" spans="1:3" s="67" customFormat="1" ht="31.5">
      <c r="A178" s="71" t="s">
        <v>831</v>
      </c>
      <c r="B178" s="68" t="s">
        <v>832</v>
      </c>
      <c r="C178" s="73">
        <v>1050744.93</v>
      </c>
    </row>
    <row r="179" spans="1:3" s="67" customFormat="1" ht="15.75">
      <c r="A179" s="71" t="s">
        <v>762</v>
      </c>
      <c r="B179" s="7" t="s">
        <v>761</v>
      </c>
      <c r="C179" s="73">
        <f>C180+C184+C182+C183+C186+C187+C181+C188+C185</f>
        <v>9089021.02</v>
      </c>
    </row>
    <row r="180" spans="1:3" s="67" customFormat="1" ht="63">
      <c r="A180" s="71" t="s">
        <v>742</v>
      </c>
      <c r="B180" s="7" t="s">
        <v>1033</v>
      </c>
      <c r="C180" s="73">
        <v>15996.56</v>
      </c>
    </row>
    <row r="181" spans="1:3" s="75" customFormat="1" ht="47.25">
      <c r="A181" s="71" t="s">
        <v>851</v>
      </c>
      <c r="B181" s="68" t="s">
        <v>852</v>
      </c>
      <c r="C181" s="73">
        <v>25700</v>
      </c>
    </row>
    <row r="182" spans="1:3" s="75" customFormat="1" ht="47.25">
      <c r="A182" s="71" t="s">
        <v>833</v>
      </c>
      <c r="B182" s="68" t="s">
        <v>834</v>
      </c>
      <c r="C182" s="73">
        <v>100000</v>
      </c>
    </row>
    <row r="183" spans="1:3" s="75" customFormat="1" ht="63">
      <c r="A183" s="71" t="s">
        <v>835</v>
      </c>
      <c r="B183" s="68" t="s">
        <v>836</v>
      </c>
      <c r="C183" s="73">
        <v>50000</v>
      </c>
    </row>
    <row r="184" spans="1:3" s="75" customFormat="1" ht="63">
      <c r="A184" s="71" t="s">
        <v>134</v>
      </c>
      <c r="B184" s="74" t="s">
        <v>1052</v>
      </c>
      <c r="C184" s="73">
        <v>5472000</v>
      </c>
    </row>
    <row r="185" spans="1:3" s="67" customFormat="1" ht="63">
      <c r="A185" s="71" t="s">
        <v>1019</v>
      </c>
      <c r="B185" s="74" t="s">
        <v>1053</v>
      </c>
      <c r="C185" s="73">
        <v>2628000</v>
      </c>
    </row>
    <row r="186" spans="1:3" s="67" customFormat="1" ht="63">
      <c r="A186" s="71" t="s">
        <v>841</v>
      </c>
      <c r="B186" s="74" t="s">
        <v>1054</v>
      </c>
      <c r="C186" s="73">
        <v>100000</v>
      </c>
    </row>
    <row r="187" spans="1:3" s="67" customFormat="1" ht="31.5" customHeight="1">
      <c r="A187" s="71" t="s">
        <v>842</v>
      </c>
      <c r="B187" s="74" t="s">
        <v>1055</v>
      </c>
      <c r="C187" s="73">
        <v>320000</v>
      </c>
    </row>
    <row r="188" spans="1:3" s="67" customFormat="1" ht="63">
      <c r="A188" s="71" t="s">
        <v>853</v>
      </c>
      <c r="B188" s="74" t="s">
        <v>1056</v>
      </c>
      <c r="C188" s="73">
        <v>377324.46</v>
      </c>
    </row>
    <row r="189" spans="1:3" s="67" customFormat="1" ht="15.75">
      <c r="A189" s="71" t="s">
        <v>854</v>
      </c>
      <c r="B189" s="68" t="s">
        <v>855</v>
      </c>
      <c r="C189" s="73">
        <f>C190</f>
        <v>1813000</v>
      </c>
    </row>
    <row r="190" spans="1:3" s="67" customFormat="1" ht="15.75">
      <c r="A190" s="71" t="s">
        <v>319</v>
      </c>
      <c r="B190" s="68" t="s">
        <v>856</v>
      </c>
      <c r="C190" s="73">
        <f>C191+C192+5000</f>
        <v>1813000</v>
      </c>
    </row>
    <row r="191" spans="1:3" s="67" customFormat="1" ht="47.25">
      <c r="A191" s="71" t="s">
        <v>318</v>
      </c>
      <c r="B191" s="74" t="s">
        <v>1057</v>
      </c>
      <c r="C191" s="73">
        <v>508000</v>
      </c>
    </row>
    <row r="192" spans="1:3" s="67" customFormat="1" ht="47.25">
      <c r="A192" s="71" t="s">
        <v>317</v>
      </c>
      <c r="B192" s="74" t="s">
        <v>1058</v>
      </c>
      <c r="C192" s="73">
        <v>1300000</v>
      </c>
    </row>
    <row r="193" spans="1:3" s="67" customFormat="1" ht="126">
      <c r="A193" s="76" t="s">
        <v>1020</v>
      </c>
      <c r="B193" s="7" t="s">
        <v>1016</v>
      </c>
      <c r="C193" s="73">
        <f>C194</f>
        <v>19310.49</v>
      </c>
    </row>
    <row r="194" spans="1:3" s="67" customFormat="1" ht="78.75">
      <c r="A194" s="76" t="s">
        <v>1021</v>
      </c>
      <c r="B194" s="7" t="s">
        <v>1017</v>
      </c>
      <c r="C194" s="73">
        <v>19310.49</v>
      </c>
    </row>
    <row r="195" spans="1:3" s="67" customFormat="1" ht="47.25">
      <c r="A195" s="71" t="s">
        <v>321</v>
      </c>
      <c r="B195" s="68" t="s">
        <v>322</v>
      </c>
      <c r="C195" s="73">
        <f>C196</f>
        <v>-12059133.02</v>
      </c>
    </row>
    <row r="196" spans="1:3" s="67" customFormat="1" ht="47.25">
      <c r="A196" s="71" t="s">
        <v>323</v>
      </c>
      <c r="B196" s="68" t="s">
        <v>1018</v>
      </c>
      <c r="C196" s="73">
        <v>-12059133.02</v>
      </c>
    </row>
    <row r="197" spans="1:3" ht="15.75">
      <c r="A197" s="64"/>
      <c r="B197" s="77" t="s">
        <v>15</v>
      </c>
      <c r="C197" s="78">
        <f>C126+C13</f>
        <v>1432119517.1599998</v>
      </c>
    </row>
    <row r="198" spans="1:3" s="67" customFormat="1" ht="15.75">
      <c r="A198" s="79"/>
      <c r="B198" s="80"/>
      <c r="C198" s="81"/>
    </row>
    <row r="199" spans="1:3" s="67" customFormat="1" ht="15.75">
      <c r="A199" s="59"/>
      <c r="B199" s="59"/>
      <c r="C199" s="82"/>
    </row>
    <row r="200" spans="1:3" s="67" customFormat="1" ht="15.75">
      <c r="A200" s="210" t="s">
        <v>872</v>
      </c>
      <c r="B200" s="210"/>
      <c r="C200" s="210"/>
    </row>
    <row r="201" spans="1:3" s="67" customFormat="1" ht="15.75">
      <c r="A201" s="59"/>
      <c r="B201" s="59"/>
      <c r="C201" s="82"/>
    </row>
    <row r="202" spans="1:4" s="67" customFormat="1" ht="15.75">
      <c r="A202" s="59"/>
      <c r="B202" s="59"/>
      <c r="C202" s="82"/>
      <c r="D202" s="83"/>
    </row>
    <row r="203" spans="1:3" s="67" customFormat="1" ht="15.75">
      <c r="A203" s="59"/>
      <c r="B203" s="59"/>
      <c r="C203" s="82"/>
    </row>
    <row r="204" spans="1:3" s="67" customFormat="1" ht="15.75">
      <c r="A204" s="59"/>
      <c r="B204" s="59"/>
      <c r="C204" s="82"/>
    </row>
    <row r="205" spans="1:3" s="67" customFormat="1" ht="15.75">
      <c r="A205" s="59"/>
      <c r="B205" s="59"/>
      <c r="C205" s="82"/>
    </row>
    <row r="206" spans="1:3" s="67" customFormat="1" ht="15.75">
      <c r="A206" s="59"/>
      <c r="B206" s="59"/>
      <c r="C206" s="82"/>
    </row>
    <row r="207" spans="1:3" s="67" customFormat="1" ht="15.75">
      <c r="A207" s="59"/>
      <c r="B207" s="59"/>
      <c r="C207" s="82"/>
    </row>
    <row r="208" spans="1:3" s="67" customFormat="1" ht="15.75">
      <c r="A208" s="59"/>
      <c r="B208" s="59"/>
      <c r="C208" s="82"/>
    </row>
    <row r="209" spans="1:3" s="67" customFormat="1" ht="15.75">
      <c r="A209" s="59"/>
      <c r="B209" s="59"/>
      <c r="C209" s="82"/>
    </row>
    <row r="210" spans="1:3" s="67" customFormat="1" ht="15.75">
      <c r="A210" s="59"/>
      <c r="B210" s="59"/>
      <c r="C210" s="82"/>
    </row>
    <row r="211" spans="1:3" s="67" customFormat="1" ht="15.75">
      <c r="A211" s="59"/>
      <c r="B211" s="59"/>
      <c r="C211" s="82"/>
    </row>
    <row r="212" spans="1:3" s="67" customFormat="1" ht="15.75">
      <c r="A212" s="59"/>
      <c r="B212" s="59"/>
      <c r="C212" s="82"/>
    </row>
    <row r="213" spans="1:3" s="67" customFormat="1" ht="15.75">
      <c r="A213" s="59"/>
      <c r="B213" s="59"/>
      <c r="C213" s="82"/>
    </row>
    <row r="214" spans="1:3" s="67" customFormat="1" ht="15.75">
      <c r="A214" s="59"/>
      <c r="B214" s="59"/>
      <c r="C214" s="82"/>
    </row>
    <row r="215" spans="1:3" s="67" customFormat="1" ht="15.75">
      <c r="A215" s="59"/>
      <c r="B215" s="59"/>
      <c r="C215" s="82"/>
    </row>
    <row r="216" spans="1:3" s="67" customFormat="1" ht="15.75">
      <c r="A216" s="59"/>
      <c r="B216" s="59"/>
      <c r="C216" s="82"/>
    </row>
    <row r="217" spans="1:3" s="67" customFormat="1" ht="15.75">
      <c r="A217" s="59"/>
      <c r="B217" s="59"/>
      <c r="C217" s="82"/>
    </row>
    <row r="218" spans="1:3" s="67" customFormat="1" ht="15.75">
      <c r="A218" s="59"/>
      <c r="B218" s="59"/>
      <c r="C218" s="82"/>
    </row>
    <row r="219" spans="1:3" s="67" customFormat="1" ht="15.75">
      <c r="A219" s="59"/>
      <c r="B219" s="59"/>
      <c r="C219" s="82"/>
    </row>
    <row r="220" spans="1:3" s="67" customFormat="1" ht="15.75">
      <c r="A220" s="59"/>
      <c r="B220" s="59"/>
      <c r="C220" s="82"/>
    </row>
    <row r="221" spans="1:3" s="67" customFormat="1" ht="15.75">
      <c r="A221" s="59"/>
      <c r="B221" s="59"/>
      <c r="C221" s="82"/>
    </row>
    <row r="222" spans="1:3" s="67" customFormat="1" ht="15.75">
      <c r="A222" s="59"/>
      <c r="B222" s="59"/>
      <c r="C222" s="82"/>
    </row>
    <row r="223" spans="1:3" s="67" customFormat="1" ht="15.75">
      <c r="A223" s="59"/>
      <c r="B223" s="59"/>
      <c r="C223" s="82"/>
    </row>
    <row r="224" spans="1:3" ht="15.75">
      <c r="A224" s="59"/>
      <c r="C224" s="82"/>
    </row>
    <row r="225" spans="1:3" ht="15.75">
      <c r="A225" s="59"/>
      <c r="C225" s="82"/>
    </row>
    <row r="226" spans="1:3" ht="15.75">
      <c r="A226" s="59"/>
      <c r="C226" s="82"/>
    </row>
  </sheetData>
  <sheetProtection/>
  <mergeCells count="6">
    <mergeCell ref="A200:C200"/>
    <mergeCell ref="A9:C9"/>
    <mergeCell ref="A8:C8"/>
    <mergeCell ref="B6:C6"/>
    <mergeCell ref="A7:C7"/>
    <mergeCell ref="A10:C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92D050"/>
  </sheetPr>
  <dimension ref="A1:F625"/>
  <sheetViews>
    <sheetView zoomScalePageLayoutView="0" workbookViewId="0" topLeftCell="A1">
      <selection activeCell="A1" sqref="A1:IV16384"/>
    </sheetView>
  </sheetViews>
  <sheetFormatPr defaultColWidth="9.00390625" defaultRowHeight="12.75"/>
  <cols>
    <col min="1" max="1" width="82.375" style="87" customWidth="1"/>
    <col min="2" max="2" width="6.125" style="89" customWidth="1"/>
    <col min="3" max="3" width="14.875" style="89" customWidth="1"/>
    <col min="4" max="4" width="4.375" style="89" customWidth="1"/>
    <col min="5" max="5" width="18.25390625" style="116" customWidth="1"/>
    <col min="6" max="6" width="11.125" style="87" customWidth="1"/>
    <col min="7" max="7" width="15.125" style="87" customWidth="1"/>
    <col min="8" max="16384" width="9.125" style="87" customWidth="1"/>
  </cols>
  <sheetData>
    <row r="1" spans="2:5" s="85" customFormat="1" ht="15">
      <c r="B1" s="217" t="s">
        <v>931</v>
      </c>
      <c r="C1" s="217"/>
      <c r="D1" s="217"/>
      <c r="E1" s="217"/>
    </row>
    <row r="2" spans="2:5" s="85" customFormat="1" ht="15">
      <c r="B2" s="217" t="s">
        <v>88</v>
      </c>
      <c r="C2" s="217"/>
      <c r="D2" s="217"/>
      <c r="E2" s="217"/>
    </row>
    <row r="3" spans="2:5" s="85" customFormat="1" ht="15">
      <c r="B3" s="217" t="s">
        <v>90</v>
      </c>
      <c r="C3" s="217"/>
      <c r="D3" s="217"/>
      <c r="E3" s="217"/>
    </row>
    <row r="4" spans="2:5" s="85" customFormat="1" ht="15">
      <c r="B4" s="217" t="s">
        <v>7</v>
      </c>
      <c r="C4" s="217"/>
      <c r="D4" s="217"/>
      <c r="E4" s="217"/>
    </row>
    <row r="5" spans="2:5" s="85" customFormat="1" ht="15">
      <c r="B5" s="218" t="s">
        <v>873</v>
      </c>
      <c r="C5" s="218"/>
      <c r="D5" s="218"/>
      <c r="E5" s="218"/>
    </row>
    <row r="6" spans="2:5" ht="15.75">
      <c r="B6" s="86"/>
      <c r="C6" s="88"/>
      <c r="D6" s="88"/>
      <c r="E6" s="88"/>
    </row>
    <row r="7" spans="1:5" ht="67.5" customHeight="1">
      <c r="A7" s="216" t="s">
        <v>874</v>
      </c>
      <c r="B7" s="216"/>
      <c r="C7" s="216"/>
      <c r="D7" s="216"/>
      <c r="E7" s="216"/>
    </row>
    <row r="8" spans="4:5" ht="15.75">
      <c r="D8" s="215" t="s">
        <v>876</v>
      </c>
      <c r="E8" s="215"/>
    </row>
    <row r="9" spans="1:5" s="91" customFormat="1" ht="31.5">
      <c r="A9" s="35" t="s">
        <v>28</v>
      </c>
      <c r="B9" s="35" t="s">
        <v>137</v>
      </c>
      <c r="C9" s="35" t="s">
        <v>138</v>
      </c>
      <c r="D9" s="35" t="s">
        <v>139</v>
      </c>
      <c r="E9" s="90" t="s">
        <v>899</v>
      </c>
    </row>
    <row r="10" spans="1:5" s="91" customFormat="1" ht="15.75">
      <c r="A10" s="35">
        <v>1</v>
      </c>
      <c r="B10" s="92">
        <v>2</v>
      </c>
      <c r="C10" s="35">
        <v>3</v>
      </c>
      <c r="D10" s="35">
        <v>4</v>
      </c>
      <c r="E10" s="90">
        <v>5</v>
      </c>
    </row>
    <row r="11" spans="1:5" s="96" customFormat="1" ht="15.75">
      <c r="A11" s="93" t="s">
        <v>140</v>
      </c>
      <c r="B11" s="94" t="s">
        <v>16</v>
      </c>
      <c r="C11" s="94"/>
      <c r="D11" s="94"/>
      <c r="E11" s="95">
        <f>E12+E19+E45+E50+E40</f>
        <v>87877759.34</v>
      </c>
    </row>
    <row r="12" spans="1:5" s="96" customFormat="1" ht="47.25">
      <c r="A12" s="97" t="s">
        <v>378</v>
      </c>
      <c r="B12" s="98" t="s">
        <v>165</v>
      </c>
      <c r="C12" s="94"/>
      <c r="D12" s="94"/>
      <c r="E12" s="99">
        <f>E15</f>
        <v>3493368.39</v>
      </c>
    </row>
    <row r="13" spans="1:6" s="96" customFormat="1" ht="31.5">
      <c r="A13" s="97" t="s">
        <v>572</v>
      </c>
      <c r="B13" s="98" t="s">
        <v>165</v>
      </c>
      <c r="C13" s="98" t="s">
        <v>478</v>
      </c>
      <c r="D13" s="94"/>
      <c r="E13" s="99">
        <f>E14</f>
        <v>3493368.39</v>
      </c>
      <c r="F13" s="100"/>
    </row>
    <row r="14" spans="1:6" s="96" customFormat="1" ht="31.5">
      <c r="A14" s="97" t="s">
        <v>479</v>
      </c>
      <c r="B14" s="98" t="s">
        <v>165</v>
      </c>
      <c r="C14" s="98" t="s">
        <v>480</v>
      </c>
      <c r="D14" s="94"/>
      <c r="E14" s="99">
        <f>E15</f>
        <v>3493368.39</v>
      </c>
      <c r="F14" s="100"/>
    </row>
    <row r="15" spans="1:5" s="96" customFormat="1" ht="15.75">
      <c r="A15" s="97" t="s">
        <v>379</v>
      </c>
      <c r="B15" s="98" t="s">
        <v>165</v>
      </c>
      <c r="C15" s="98" t="s">
        <v>481</v>
      </c>
      <c r="D15" s="98"/>
      <c r="E15" s="99">
        <f>E16+E17+E18</f>
        <v>3493368.39</v>
      </c>
    </row>
    <row r="16" spans="1:5" s="96" customFormat="1" ht="47.25">
      <c r="A16" s="97" t="s">
        <v>733</v>
      </c>
      <c r="B16" s="98" t="s">
        <v>165</v>
      </c>
      <c r="C16" s="98" t="s">
        <v>481</v>
      </c>
      <c r="D16" s="98" t="s">
        <v>734</v>
      </c>
      <c r="E16" s="99">
        <v>2822088.03</v>
      </c>
    </row>
    <row r="17" spans="1:5" s="96" customFormat="1" ht="31.5">
      <c r="A17" s="97" t="s">
        <v>380</v>
      </c>
      <c r="B17" s="98" t="s">
        <v>165</v>
      </c>
      <c r="C17" s="98" t="s">
        <v>481</v>
      </c>
      <c r="D17" s="98" t="s">
        <v>735</v>
      </c>
      <c r="E17" s="99">
        <v>494251.7</v>
      </c>
    </row>
    <row r="18" spans="1:5" s="96" customFormat="1" ht="15.75">
      <c r="A18" s="97" t="s">
        <v>736</v>
      </c>
      <c r="B18" s="98" t="s">
        <v>165</v>
      </c>
      <c r="C18" s="98" t="s">
        <v>481</v>
      </c>
      <c r="D18" s="98" t="s">
        <v>737</v>
      </c>
      <c r="E18" s="99">
        <v>177028.66</v>
      </c>
    </row>
    <row r="19" spans="1:5" ht="47.25">
      <c r="A19" s="97" t="s">
        <v>99</v>
      </c>
      <c r="B19" s="98" t="s">
        <v>141</v>
      </c>
      <c r="C19" s="98"/>
      <c r="D19" s="98"/>
      <c r="E19" s="99">
        <f>E26+E32+E20</f>
        <v>67354422.74</v>
      </c>
    </row>
    <row r="20" spans="1:5" ht="47.25">
      <c r="A20" s="97" t="s">
        <v>71</v>
      </c>
      <c r="B20" s="98" t="s">
        <v>141</v>
      </c>
      <c r="C20" s="98" t="s">
        <v>437</v>
      </c>
      <c r="D20" s="98"/>
      <c r="E20" s="99">
        <f>E21</f>
        <v>12061241.26</v>
      </c>
    </row>
    <row r="21" spans="1:5" ht="63">
      <c r="A21" s="97" t="s">
        <v>438</v>
      </c>
      <c r="B21" s="98" t="s">
        <v>141</v>
      </c>
      <c r="C21" s="98" t="s">
        <v>440</v>
      </c>
      <c r="D21" s="98"/>
      <c r="E21" s="99">
        <f>E22</f>
        <v>12061241.26</v>
      </c>
    </row>
    <row r="22" spans="1:5" ht="15.75">
      <c r="A22" s="97" t="s">
        <v>379</v>
      </c>
      <c r="B22" s="98" t="s">
        <v>141</v>
      </c>
      <c r="C22" s="98" t="s">
        <v>703</v>
      </c>
      <c r="D22" s="98"/>
      <c r="E22" s="99">
        <f>E23+E24+E25</f>
        <v>12061241.26</v>
      </c>
    </row>
    <row r="23" spans="1:5" ht="47.25">
      <c r="A23" s="97" t="s">
        <v>733</v>
      </c>
      <c r="B23" s="98" t="s">
        <v>141</v>
      </c>
      <c r="C23" s="98" t="s">
        <v>703</v>
      </c>
      <c r="D23" s="98" t="s">
        <v>734</v>
      </c>
      <c r="E23" s="99">
        <v>10700833.17</v>
      </c>
    </row>
    <row r="24" spans="1:5" ht="31.5">
      <c r="A24" s="97" t="s">
        <v>380</v>
      </c>
      <c r="B24" s="98" t="s">
        <v>141</v>
      </c>
      <c r="C24" s="98" t="s">
        <v>703</v>
      </c>
      <c r="D24" s="98" t="s">
        <v>735</v>
      </c>
      <c r="E24" s="99">
        <v>1357111.09</v>
      </c>
    </row>
    <row r="25" spans="1:5" ht="15.75">
      <c r="A25" s="97" t="s">
        <v>736</v>
      </c>
      <c r="B25" s="98" t="s">
        <v>141</v>
      </c>
      <c r="C25" s="98" t="s">
        <v>703</v>
      </c>
      <c r="D25" s="98" t="s">
        <v>737</v>
      </c>
      <c r="E25" s="99">
        <v>3297</v>
      </c>
    </row>
    <row r="26" spans="1:5" ht="47.25">
      <c r="A26" s="97" t="s">
        <v>569</v>
      </c>
      <c r="B26" s="98" t="s">
        <v>141</v>
      </c>
      <c r="C26" s="98" t="s">
        <v>462</v>
      </c>
      <c r="D26" s="98"/>
      <c r="E26" s="99">
        <f>E27</f>
        <v>8924249.68</v>
      </c>
    </row>
    <row r="27" spans="1:5" ht="63">
      <c r="A27" s="97" t="s">
        <v>615</v>
      </c>
      <c r="B27" s="98" t="s">
        <v>141</v>
      </c>
      <c r="C27" s="98" t="s">
        <v>678</v>
      </c>
      <c r="D27" s="98"/>
      <c r="E27" s="99">
        <f>E28</f>
        <v>8924249.68</v>
      </c>
    </row>
    <row r="28" spans="1:5" ht="15.75">
      <c r="A28" s="97" t="s">
        <v>379</v>
      </c>
      <c r="B28" s="98" t="s">
        <v>141</v>
      </c>
      <c r="C28" s="98" t="s">
        <v>678</v>
      </c>
      <c r="D28" s="98"/>
      <c r="E28" s="99">
        <f>E29+E30+E31</f>
        <v>8924249.68</v>
      </c>
    </row>
    <row r="29" spans="1:5" ht="47.25">
      <c r="A29" s="97" t="s">
        <v>733</v>
      </c>
      <c r="B29" s="98" t="s">
        <v>141</v>
      </c>
      <c r="C29" s="98" t="s">
        <v>678</v>
      </c>
      <c r="D29" s="98" t="s">
        <v>734</v>
      </c>
      <c r="E29" s="99">
        <v>6514978.5</v>
      </c>
    </row>
    <row r="30" spans="1:5" ht="31.5">
      <c r="A30" s="97" t="s">
        <v>380</v>
      </c>
      <c r="B30" s="98" t="s">
        <v>141</v>
      </c>
      <c r="C30" s="98" t="s">
        <v>678</v>
      </c>
      <c r="D30" s="98" t="s">
        <v>735</v>
      </c>
      <c r="E30" s="99">
        <v>2335847.08</v>
      </c>
    </row>
    <row r="31" spans="1:5" ht="15.75">
      <c r="A31" s="97" t="s">
        <v>736</v>
      </c>
      <c r="B31" s="98" t="s">
        <v>141</v>
      </c>
      <c r="C31" s="98" t="s">
        <v>678</v>
      </c>
      <c r="D31" s="98" t="s">
        <v>737</v>
      </c>
      <c r="E31" s="99">
        <v>73424.1</v>
      </c>
    </row>
    <row r="32" spans="1:5" ht="31.5">
      <c r="A32" s="97" t="s">
        <v>572</v>
      </c>
      <c r="B32" s="98" t="s">
        <v>141</v>
      </c>
      <c r="C32" s="98" t="s">
        <v>478</v>
      </c>
      <c r="D32" s="98"/>
      <c r="E32" s="99">
        <f>E33</f>
        <v>46368931.8</v>
      </c>
    </row>
    <row r="33" spans="1:5" ht="47.25">
      <c r="A33" s="97" t="s">
        <v>482</v>
      </c>
      <c r="B33" s="98" t="s">
        <v>141</v>
      </c>
      <c r="C33" s="98" t="s">
        <v>483</v>
      </c>
      <c r="D33" s="98"/>
      <c r="E33" s="99">
        <f>E34+E38</f>
        <v>46368931.8</v>
      </c>
    </row>
    <row r="34" spans="1:5" ht="15.75">
      <c r="A34" s="97" t="s">
        <v>379</v>
      </c>
      <c r="B34" s="98" t="s">
        <v>141</v>
      </c>
      <c r="C34" s="98" t="s">
        <v>484</v>
      </c>
      <c r="D34" s="98"/>
      <c r="E34" s="99">
        <f>E35+E36+E37</f>
        <v>43841269.51</v>
      </c>
    </row>
    <row r="35" spans="1:5" ht="47.25">
      <c r="A35" s="97" t="s">
        <v>733</v>
      </c>
      <c r="B35" s="98" t="s">
        <v>141</v>
      </c>
      <c r="C35" s="98" t="s">
        <v>484</v>
      </c>
      <c r="D35" s="98" t="s">
        <v>734</v>
      </c>
      <c r="E35" s="99">
        <v>33248552.11</v>
      </c>
    </row>
    <row r="36" spans="1:5" ht="31.5">
      <c r="A36" s="97" t="s">
        <v>380</v>
      </c>
      <c r="B36" s="98" t="s">
        <v>141</v>
      </c>
      <c r="C36" s="98" t="s">
        <v>484</v>
      </c>
      <c r="D36" s="98" t="s">
        <v>735</v>
      </c>
      <c r="E36" s="99">
        <v>10280717.4</v>
      </c>
    </row>
    <row r="37" spans="1:5" ht="15.75">
      <c r="A37" s="97" t="s">
        <v>736</v>
      </c>
      <c r="B37" s="98" t="s">
        <v>141</v>
      </c>
      <c r="C37" s="98" t="s">
        <v>484</v>
      </c>
      <c r="D37" s="98" t="s">
        <v>737</v>
      </c>
      <c r="E37" s="99">
        <v>312000</v>
      </c>
    </row>
    <row r="38" spans="1:5" ht="31.5">
      <c r="A38" s="97" t="s">
        <v>166</v>
      </c>
      <c r="B38" s="98" t="s">
        <v>141</v>
      </c>
      <c r="C38" s="98" t="s">
        <v>485</v>
      </c>
      <c r="D38" s="98"/>
      <c r="E38" s="99">
        <f>E39</f>
        <v>2527662.29</v>
      </c>
    </row>
    <row r="39" spans="1:5" ht="47.25">
      <c r="A39" s="97" t="s">
        <v>733</v>
      </c>
      <c r="B39" s="98" t="s">
        <v>141</v>
      </c>
      <c r="C39" s="98" t="s">
        <v>485</v>
      </c>
      <c r="D39" s="98" t="s">
        <v>734</v>
      </c>
      <c r="E39" s="99">
        <v>2527662.29</v>
      </c>
    </row>
    <row r="40" spans="1:5" ht="15.75">
      <c r="A40" s="97" t="s">
        <v>382</v>
      </c>
      <c r="B40" s="98" t="s">
        <v>377</v>
      </c>
      <c r="C40" s="98"/>
      <c r="D40" s="98"/>
      <c r="E40" s="99">
        <f>E41</f>
        <v>2800000</v>
      </c>
    </row>
    <row r="41" spans="1:5" ht="31.5">
      <c r="A41" s="97" t="s">
        <v>572</v>
      </c>
      <c r="B41" s="98" t="s">
        <v>377</v>
      </c>
      <c r="C41" s="98" t="s">
        <v>478</v>
      </c>
      <c r="D41" s="98"/>
      <c r="E41" s="99">
        <f>E42</f>
        <v>2800000</v>
      </c>
    </row>
    <row r="42" spans="1:5" ht="31.5">
      <c r="A42" s="97" t="s">
        <v>492</v>
      </c>
      <c r="B42" s="98" t="s">
        <v>377</v>
      </c>
      <c r="C42" s="98" t="s">
        <v>493</v>
      </c>
      <c r="D42" s="98"/>
      <c r="E42" s="99">
        <f>E43</f>
        <v>2800000</v>
      </c>
    </row>
    <row r="43" spans="1:5" ht="15.75">
      <c r="A43" s="97" t="s">
        <v>383</v>
      </c>
      <c r="B43" s="98" t="s">
        <v>377</v>
      </c>
      <c r="C43" s="98" t="s">
        <v>494</v>
      </c>
      <c r="D43" s="98"/>
      <c r="E43" s="99">
        <f>E44</f>
        <v>2800000</v>
      </c>
    </row>
    <row r="44" spans="1:5" ht="31.5">
      <c r="A44" s="97" t="s">
        <v>380</v>
      </c>
      <c r="B44" s="98" t="s">
        <v>377</v>
      </c>
      <c r="C44" s="98" t="s">
        <v>494</v>
      </c>
      <c r="D44" s="98" t="s">
        <v>735</v>
      </c>
      <c r="E44" s="99">
        <v>2800000</v>
      </c>
    </row>
    <row r="45" spans="1:5" ht="15.75">
      <c r="A45" s="97" t="s">
        <v>26</v>
      </c>
      <c r="B45" s="98" t="s">
        <v>575</v>
      </c>
      <c r="C45" s="98"/>
      <c r="D45" s="98"/>
      <c r="E45" s="99">
        <f>E46</f>
        <v>0</v>
      </c>
    </row>
    <row r="46" spans="1:5" ht="47.25">
      <c r="A46" s="97" t="s">
        <v>519</v>
      </c>
      <c r="B46" s="98" t="s">
        <v>575</v>
      </c>
      <c r="C46" s="98" t="s">
        <v>520</v>
      </c>
      <c r="D46" s="98"/>
      <c r="E46" s="99">
        <f>E47</f>
        <v>0</v>
      </c>
    </row>
    <row r="47" spans="1:5" ht="47.25">
      <c r="A47" s="97" t="s">
        <v>619</v>
      </c>
      <c r="B47" s="98" t="s">
        <v>575</v>
      </c>
      <c r="C47" s="98" t="s">
        <v>521</v>
      </c>
      <c r="D47" s="98"/>
      <c r="E47" s="99">
        <f>E48</f>
        <v>0</v>
      </c>
    </row>
    <row r="48" spans="1:5" ht="15.75">
      <c r="A48" s="97" t="s">
        <v>589</v>
      </c>
      <c r="B48" s="98" t="s">
        <v>575</v>
      </c>
      <c r="C48" s="98" t="s">
        <v>522</v>
      </c>
      <c r="D48" s="98"/>
      <c r="E48" s="99">
        <f>E49</f>
        <v>0</v>
      </c>
    </row>
    <row r="49" spans="1:5" ht="15.75">
      <c r="A49" s="97" t="s">
        <v>736</v>
      </c>
      <c r="B49" s="98" t="s">
        <v>575</v>
      </c>
      <c r="C49" s="98" t="s">
        <v>522</v>
      </c>
      <c r="D49" s="98" t="s">
        <v>737</v>
      </c>
      <c r="E49" s="99">
        <v>0</v>
      </c>
    </row>
    <row r="50" spans="1:5" ht="15.75">
      <c r="A50" s="97" t="s">
        <v>68</v>
      </c>
      <c r="B50" s="98" t="s">
        <v>576</v>
      </c>
      <c r="C50" s="98"/>
      <c r="D50" s="98"/>
      <c r="E50" s="99">
        <f>E51+E75+E57</f>
        <v>14229968.21</v>
      </c>
    </row>
    <row r="51" spans="1:5" ht="47.25">
      <c r="A51" s="97" t="s">
        <v>71</v>
      </c>
      <c r="B51" s="98" t="s">
        <v>576</v>
      </c>
      <c r="C51" s="98" t="s">
        <v>437</v>
      </c>
      <c r="D51" s="98"/>
      <c r="E51" s="99">
        <f>E52</f>
        <v>5483000</v>
      </c>
    </row>
    <row r="52" spans="1:5" ht="31.5">
      <c r="A52" s="97" t="s">
        <v>441</v>
      </c>
      <c r="B52" s="98" t="s">
        <v>576</v>
      </c>
      <c r="C52" s="98" t="s">
        <v>705</v>
      </c>
      <c r="D52" s="98"/>
      <c r="E52" s="99">
        <f>E53</f>
        <v>5483000</v>
      </c>
    </row>
    <row r="53" spans="1:5" ht="15.75">
      <c r="A53" s="97" t="s">
        <v>385</v>
      </c>
      <c r="B53" s="98" t="s">
        <v>576</v>
      </c>
      <c r="C53" s="98" t="s">
        <v>706</v>
      </c>
      <c r="D53" s="98"/>
      <c r="E53" s="99">
        <f>E54+E55+E56</f>
        <v>5483000</v>
      </c>
    </row>
    <row r="54" spans="1:5" ht="47.25">
      <c r="A54" s="97" t="s">
        <v>733</v>
      </c>
      <c r="B54" s="98" t="s">
        <v>576</v>
      </c>
      <c r="C54" s="98" t="s">
        <v>706</v>
      </c>
      <c r="D54" s="98" t="s">
        <v>734</v>
      </c>
      <c r="E54" s="99">
        <v>4813000</v>
      </c>
    </row>
    <row r="55" spans="1:5" ht="31.5">
      <c r="A55" s="97" t="s">
        <v>380</v>
      </c>
      <c r="B55" s="98" t="s">
        <v>576</v>
      </c>
      <c r="C55" s="98" t="s">
        <v>706</v>
      </c>
      <c r="D55" s="98" t="s">
        <v>735</v>
      </c>
      <c r="E55" s="99">
        <v>670000</v>
      </c>
    </row>
    <row r="56" spans="1:5" ht="15.75">
      <c r="A56" s="97" t="s">
        <v>736</v>
      </c>
      <c r="B56" s="98" t="s">
        <v>576</v>
      </c>
      <c r="C56" s="98" t="s">
        <v>706</v>
      </c>
      <c r="D56" s="98" t="s">
        <v>737</v>
      </c>
      <c r="E56" s="99">
        <v>0</v>
      </c>
    </row>
    <row r="57" spans="1:5" ht="31.5">
      <c r="A57" s="97" t="s">
        <v>572</v>
      </c>
      <c r="B57" s="98" t="s">
        <v>576</v>
      </c>
      <c r="C57" s="98" t="s">
        <v>478</v>
      </c>
      <c r="D57" s="98"/>
      <c r="E57" s="99">
        <f>E62+E58+E72</f>
        <v>6233144.93</v>
      </c>
    </row>
    <row r="58" spans="1:5" ht="31.5">
      <c r="A58" s="97" t="s">
        <v>479</v>
      </c>
      <c r="B58" s="98" t="s">
        <v>576</v>
      </c>
      <c r="C58" s="98" t="s">
        <v>480</v>
      </c>
      <c r="D58" s="98"/>
      <c r="E58" s="99">
        <f>E59</f>
        <v>320000</v>
      </c>
    </row>
    <row r="59" spans="1:5" ht="47.25">
      <c r="A59" s="97" t="s">
        <v>611</v>
      </c>
      <c r="B59" s="98" t="s">
        <v>576</v>
      </c>
      <c r="C59" s="98" t="s">
        <v>282</v>
      </c>
      <c r="D59" s="98"/>
      <c r="E59" s="99">
        <f>E60+E61</f>
        <v>320000</v>
      </c>
    </row>
    <row r="60" spans="1:5" ht="31.5">
      <c r="A60" s="97" t="s">
        <v>380</v>
      </c>
      <c r="B60" s="98" t="s">
        <v>576</v>
      </c>
      <c r="C60" s="98" t="s">
        <v>282</v>
      </c>
      <c r="D60" s="98" t="s">
        <v>735</v>
      </c>
      <c r="E60" s="99">
        <v>300000</v>
      </c>
    </row>
    <row r="61" spans="1:5" ht="15.75">
      <c r="A61" s="97" t="s">
        <v>748</v>
      </c>
      <c r="B61" s="98" t="s">
        <v>576</v>
      </c>
      <c r="C61" s="98" t="s">
        <v>282</v>
      </c>
      <c r="D61" s="98" t="s">
        <v>747</v>
      </c>
      <c r="E61" s="99">
        <v>20000</v>
      </c>
    </row>
    <row r="62" spans="1:5" ht="47.25">
      <c r="A62" s="97" t="s">
        <v>486</v>
      </c>
      <c r="B62" s="98" t="s">
        <v>576</v>
      </c>
      <c r="C62" s="98" t="s">
        <v>487</v>
      </c>
      <c r="D62" s="98"/>
      <c r="E62" s="99">
        <f>E63+E66+E69</f>
        <v>4862400</v>
      </c>
    </row>
    <row r="63" spans="1:5" ht="31.5">
      <c r="A63" s="97" t="s">
        <v>384</v>
      </c>
      <c r="B63" s="98" t="s">
        <v>576</v>
      </c>
      <c r="C63" s="98" t="s">
        <v>491</v>
      </c>
      <c r="D63" s="98"/>
      <c r="E63" s="99">
        <f>E64+E65</f>
        <v>3635000</v>
      </c>
    </row>
    <row r="64" spans="1:5" ht="47.25">
      <c r="A64" s="97" t="s">
        <v>733</v>
      </c>
      <c r="B64" s="98" t="s">
        <v>576</v>
      </c>
      <c r="C64" s="98" t="s">
        <v>491</v>
      </c>
      <c r="D64" s="98" t="s">
        <v>734</v>
      </c>
      <c r="E64" s="99">
        <v>3262412.26</v>
      </c>
    </row>
    <row r="65" spans="1:5" ht="31.5">
      <c r="A65" s="97" t="s">
        <v>380</v>
      </c>
      <c r="B65" s="98" t="s">
        <v>576</v>
      </c>
      <c r="C65" s="98" t="s">
        <v>491</v>
      </c>
      <c r="D65" s="98" t="s">
        <v>735</v>
      </c>
      <c r="E65" s="99">
        <v>372587.74</v>
      </c>
    </row>
    <row r="66" spans="1:5" ht="47.25">
      <c r="A66" s="97" t="s">
        <v>386</v>
      </c>
      <c r="B66" s="98" t="s">
        <v>576</v>
      </c>
      <c r="C66" s="98" t="s">
        <v>489</v>
      </c>
      <c r="D66" s="98"/>
      <c r="E66" s="99">
        <f>E67+E68</f>
        <v>998000</v>
      </c>
    </row>
    <row r="67" spans="1:5" ht="47.25">
      <c r="A67" s="97" t="s">
        <v>733</v>
      </c>
      <c r="B67" s="98" t="s">
        <v>576</v>
      </c>
      <c r="C67" s="98" t="s">
        <v>489</v>
      </c>
      <c r="D67" s="98" t="s">
        <v>734</v>
      </c>
      <c r="E67" s="99">
        <v>933526.03</v>
      </c>
    </row>
    <row r="68" spans="1:5" ht="31.5">
      <c r="A68" s="97" t="s">
        <v>380</v>
      </c>
      <c r="B68" s="98" t="s">
        <v>576</v>
      </c>
      <c r="C68" s="98" t="s">
        <v>489</v>
      </c>
      <c r="D68" s="98" t="s">
        <v>735</v>
      </c>
      <c r="E68" s="99">
        <v>64473.97</v>
      </c>
    </row>
    <row r="69" spans="1:5" ht="31.5">
      <c r="A69" s="97" t="s">
        <v>387</v>
      </c>
      <c r="B69" s="98" t="s">
        <v>576</v>
      </c>
      <c r="C69" s="98" t="s">
        <v>490</v>
      </c>
      <c r="D69" s="98"/>
      <c r="E69" s="99">
        <f>E70+E71</f>
        <v>229400</v>
      </c>
    </row>
    <row r="70" spans="1:5" ht="47.25">
      <c r="A70" s="97" t="s">
        <v>733</v>
      </c>
      <c r="B70" s="98" t="s">
        <v>576</v>
      </c>
      <c r="C70" s="98" t="s">
        <v>490</v>
      </c>
      <c r="D70" s="98" t="s">
        <v>734</v>
      </c>
      <c r="E70" s="99">
        <v>159968.23</v>
      </c>
    </row>
    <row r="71" spans="1:5" ht="31.5">
      <c r="A71" s="97" t="s">
        <v>380</v>
      </c>
      <c r="B71" s="98" t="s">
        <v>576</v>
      </c>
      <c r="C71" s="98" t="s">
        <v>490</v>
      </c>
      <c r="D71" s="98" t="s">
        <v>735</v>
      </c>
      <c r="E71" s="99">
        <v>69431.77</v>
      </c>
    </row>
    <row r="72" spans="1:5" ht="31.5">
      <c r="A72" s="97" t="s">
        <v>286</v>
      </c>
      <c r="B72" s="98" t="s">
        <v>576</v>
      </c>
      <c r="C72" s="98" t="s">
        <v>283</v>
      </c>
      <c r="D72" s="98"/>
      <c r="E72" s="99">
        <f>E74</f>
        <v>1050744.93</v>
      </c>
    </row>
    <row r="73" spans="1:5" ht="15" customHeight="1">
      <c r="A73" s="97" t="s">
        <v>285</v>
      </c>
      <c r="B73" s="98" t="s">
        <v>576</v>
      </c>
      <c r="C73" s="98" t="s">
        <v>284</v>
      </c>
      <c r="D73" s="98"/>
      <c r="E73" s="99">
        <f>E74</f>
        <v>1050744.93</v>
      </c>
    </row>
    <row r="74" spans="1:5" ht="31.5">
      <c r="A74" s="97" t="s">
        <v>380</v>
      </c>
      <c r="B74" s="98" t="s">
        <v>576</v>
      </c>
      <c r="C74" s="98" t="s">
        <v>284</v>
      </c>
      <c r="D74" s="98" t="s">
        <v>735</v>
      </c>
      <c r="E74" s="99">
        <v>1050744.93</v>
      </c>
    </row>
    <row r="75" spans="1:5" ht="63">
      <c r="A75" s="97" t="s">
        <v>495</v>
      </c>
      <c r="B75" s="98" t="s">
        <v>576</v>
      </c>
      <c r="C75" s="98" t="s">
        <v>496</v>
      </c>
      <c r="D75" s="98"/>
      <c r="E75" s="99">
        <f>E76</f>
        <v>2513823.2800000003</v>
      </c>
    </row>
    <row r="76" spans="1:5" ht="31.5">
      <c r="A76" s="97" t="s">
        <v>533</v>
      </c>
      <c r="B76" s="98" t="s">
        <v>576</v>
      </c>
      <c r="C76" s="98" t="s">
        <v>534</v>
      </c>
      <c r="D76" s="98"/>
      <c r="E76" s="99">
        <f>E77+E79</f>
        <v>2513823.2800000003</v>
      </c>
    </row>
    <row r="77" spans="1:5" ht="31.5">
      <c r="A77" s="97" t="s">
        <v>388</v>
      </c>
      <c r="B77" s="98" t="s">
        <v>576</v>
      </c>
      <c r="C77" s="98" t="s">
        <v>537</v>
      </c>
      <c r="D77" s="98"/>
      <c r="E77" s="99">
        <f>E78</f>
        <v>751148.71</v>
      </c>
    </row>
    <row r="78" spans="1:5" ht="31.5">
      <c r="A78" s="97" t="s">
        <v>380</v>
      </c>
      <c r="B78" s="98" t="s">
        <v>576</v>
      </c>
      <c r="C78" s="98" t="s">
        <v>537</v>
      </c>
      <c r="D78" s="98" t="s">
        <v>735</v>
      </c>
      <c r="E78" s="99">
        <v>751148.71</v>
      </c>
    </row>
    <row r="79" spans="1:5" ht="15.75">
      <c r="A79" s="97" t="s">
        <v>207</v>
      </c>
      <c r="B79" s="98" t="s">
        <v>576</v>
      </c>
      <c r="C79" s="98" t="s">
        <v>538</v>
      </c>
      <c r="D79" s="98"/>
      <c r="E79" s="99">
        <f>E80+E81</f>
        <v>1762674.57</v>
      </c>
    </row>
    <row r="80" spans="1:5" s="96" customFormat="1" ht="31.5">
      <c r="A80" s="97" t="s">
        <v>380</v>
      </c>
      <c r="B80" s="98" t="s">
        <v>576</v>
      </c>
      <c r="C80" s="98" t="s">
        <v>538</v>
      </c>
      <c r="D80" s="98" t="s">
        <v>735</v>
      </c>
      <c r="E80" s="99">
        <v>1488230.48</v>
      </c>
    </row>
    <row r="81" spans="1:5" ht="15.75">
      <c r="A81" s="97" t="s">
        <v>736</v>
      </c>
      <c r="B81" s="98" t="s">
        <v>576</v>
      </c>
      <c r="C81" s="98" t="s">
        <v>538</v>
      </c>
      <c r="D81" s="98" t="s">
        <v>737</v>
      </c>
      <c r="E81" s="99">
        <v>274444.09</v>
      </c>
    </row>
    <row r="82" spans="1:5" ht="15.75">
      <c r="A82" s="93" t="s">
        <v>106</v>
      </c>
      <c r="B82" s="94" t="s">
        <v>107</v>
      </c>
      <c r="C82" s="94"/>
      <c r="D82" s="94"/>
      <c r="E82" s="95">
        <f>E83</f>
        <v>1579200</v>
      </c>
    </row>
    <row r="83" spans="1:5" ht="15.75">
      <c r="A83" s="97" t="s">
        <v>109</v>
      </c>
      <c r="B83" s="98" t="s">
        <v>108</v>
      </c>
      <c r="C83" s="98"/>
      <c r="D83" s="98"/>
      <c r="E83" s="99">
        <f>E84</f>
        <v>1579200</v>
      </c>
    </row>
    <row r="84" spans="1:5" ht="31.5">
      <c r="A84" s="97" t="s">
        <v>572</v>
      </c>
      <c r="B84" s="98" t="s">
        <v>108</v>
      </c>
      <c r="C84" s="98" t="s">
        <v>478</v>
      </c>
      <c r="D84" s="98"/>
      <c r="E84" s="99">
        <f>E85</f>
        <v>1579200</v>
      </c>
    </row>
    <row r="85" spans="1:5" ht="47.25">
      <c r="A85" s="97" t="s">
        <v>486</v>
      </c>
      <c r="B85" s="98" t="s">
        <v>108</v>
      </c>
      <c r="C85" s="98" t="s">
        <v>487</v>
      </c>
      <c r="D85" s="98"/>
      <c r="E85" s="99">
        <f>E86</f>
        <v>1579200</v>
      </c>
    </row>
    <row r="86" spans="1:5" s="96" customFormat="1" ht="31.5">
      <c r="A86" s="97" t="s">
        <v>561</v>
      </c>
      <c r="B86" s="98" t="s">
        <v>108</v>
      </c>
      <c r="C86" s="98" t="s">
        <v>488</v>
      </c>
      <c r="D86" s="98"/>
      <c r="E86" s="99">
        <f>E87</f>
        <v>1579200</v>
      </c>
    </row>
    <row r="87" spans="1:5" ht="15.75">
      <c r="A87" s="97" t="s">
        <v>358</v>
      </c>
      <c r="B87" s="98" t="s">
        <v>108</v>
      </c>
      <c r="C87" s="98" t="s">
        <v>488</v>
      </c>
      <c r="D87" s="98" t="s">
        <v>746</v>
      </c>
      <c r="E87" s="99">
        <v>1579200</v>
      </c>
    </row>
    <row r="88" spans="1:5" ht="31.5">
      <c r="A88" s="93" t="s">
        <v>143</v>
      </c>
      <c r="B88" s="94" t="s">
        <v>144</v>
      </c>
      <c r="C88" s="94"/>
      <c r="D88" s="94"/>
      <c r="E88" s="95">
        <f>E89</f>
        <v>5756669</v>
      </c>
    </row>
    <row r="89" spans="1:5" ht="31.5">
      <c r="A89" s="97" t="s">
        <v>200</v>
      </c>
      <c r="B89" s="98" t="s">
        <v>102</v>
      </c>
      <c r="C89" s="98"/>
      <c r="D89" s="98"/>
      <c r="E89" s="99">
        <f>E90+E101</f>
        <v>5756669</v>
      </c>
    </row>
    <row r="90" spans="1:5" ht="47.25">
      <c r="A90" s="97" t="s">
        <v>519</v>
      </c>
      <c r="B90" s="98" t="s">
        <v>102</v>
      </c>
      <c r="C90" s="98" t="s">
        <v>520</v>
      </c>
      <c r="D90" s="98"/>
      <c r="E90" s="99">
        <f>E91+E96</f>
        <v>5173669</v>
      </c>
    </row>
    <row r="91" spans="1:5" ht="47.25">
      <c r="A91" s="97" t="s">
        <v>620</v>
      </c>
      <c r="B91" s="98" t="s">
        <v>102</v>
      </c>
      <c r="C91" s="98" t="s">
        <v>523</v>
      </c>
      <c r="D91" s="98"/>
      <c r="E91" s="99">
        <f>E92</f>
        <v>2091000</v>
      </c>
    </row>
    <row r="92" spans="1:5" ht="15.75">
      <c r="A92" s="97" t="s">
        <v>92</v>
      </c>
      <c r="B92" s="98" t="s">
        <v>102</v>
      </c>
      <c r="C92" s="98" t="s">
        <v>524</v>
      </c>
      <c r="D92" s="98"/>
      <c r="E92" s="99">
        <f>E93+E94+E95</f>
        <v>2091000</v>
      </c>
    </row>
    <row r="93" spans="1:5" ht="47.25">
      <c r="A93" s="97" t="s">
        <v>733</v>
      </c>
      <c r="B93" s="98" t="s">
        <v>102</v>
      </c>
      <c r="C93" s="98" t="s">
        <v>524</v>
      </c>
      <c r="D93" s="98" t="s">
        <v>734</v>
      </c>
      <c r="E93" s="99">
        <v>1751004.74</v>
      </c>
    </row>
    <row r="94" spans="1:5" ht="31.5">
      <c r="A94" s="97" t="s">
        <v>380</v>
      </c>
      <c r="B94" s="98" t="s">
        <v>102</v>
      </c>
      <c r="C94" s="98" t="s">
        <v>524</v>
      </c>
      <c r="D94" s="98" t="s">
        <v>735</v>
      </c>
      <c r="E94" s="99">
        <v>333995.26</v>
      </c>
    </row>
    <row r="95" spans="1:5" ht="15.75">
      <c r="A95" s="97" t="s">
        <v>736</v>
      </c>
      <c r="B95" s="98" t="s">
        <v>102</v>
      </c>
      <c r="C95" s="98" t="s">
        <v>524</v>
      </c>
      <c r="D95" s="98" t="s">
        <v>737</v>
      </c>
      <c r="E95" s="99">
        <v>6000</v>
      </c>
    </row>
    <row r="96" spans="1:5" ht="31.5">
      <c r="A96" s="97" t="s">
        <v>663</v>
      </c>
      <c r="B96" s="98" t="s">
        <v>102</v>
      </c>
      <c r="C96" s="98" t="s">
        <v>664</v>
      </c>
      <c r="D96" s="98"/>
      <c r="E96" s="99">
        <f>E97+E99</f>
        <v>3082669</v>
      </c>
    </row>
    <row r="97" spans="1:5" ht="31.5">
      <c r="A97" s="97" t="s">
        <v>683</v>
      </c>
      <c r="B97" s="98" t="s">
        <v>102</v>
      </c>
      <c r="C97" s="98" t="s">
        <v>665</v>
      </c>
      <c r="D97" s="98"/>
      <c r="E97" s="99">
        <f>E98</f>
        <v>100000</v>
      </c>
    </row>
    <row r="98" spans="1:5" ht="31.5">
      <c r="A98" s="97" t="s">
        <v>380</v>
      </c>
      <c r="B98" s="98" t="s">
        <v>102</v>
      </c>
      <c r="C98" s="98" t="s">
        <v>665</v>
      </c>
      <c r="D98" s="98" t="s">
        <v>735</v>
      </c>
      <c r="E98" s="99">
        <v>100000</v>
      </c>
    </row>
    <row r="99" spans="1:5" ht="15.75">
      <c r="A99" s="97" t="s">
        <v>710</v>
      </c>
      <c r="B99" s="98" t="s">
        <v>102</v>
      </c>
      <c r="C99" s="98" t="s">
        <v>709</v>
      </c>
      <c r="D99" s="98"/>
      <c r="E99" s="99">
        <f>E100</f>
        <v>2982669</v>
      </c>
    </row>
    <row r="100" spans="1:5" ht="31.5">
      <c r="A100" s="97" t="s">
        <v>380</v>
      </c>
      <c r="B100" s="98" t="s">
        <v>102</v>
      </c>
      <c r="C100" s="98" t="s">
        <v>709</v>
      </c>
      <c r="D100" s="98" t="s">
        <v>735</v>
      </c>
      <c r="E100" s="99">
        <v>2982669</v>
      </c>
    </row>
    <row r="101" spans="1:5" s="96" customFormat="1" ht="31.5">
      <c r="A101" s="97" t="s">
        <v>525</v>
      </c>
      <c r="B101" s="98" t="s">
        <v>102</v>
      </c>
      <c r="C101" s="98" t="s">
        <v>526</v>
      </c>
      <c r="D101" s="98"/>
      <c r="E101" s="99">
        <f>E102</f>
        <v>583000</v>
      </c>
    </row>
    <row r="102" spans="1:5" ht="47.25">
      <c r="A102" s="97" t="s">
        <v>621</v>
      </c>
      <c r="B102" s="98" t="s">
        <v>102</v>
      </c>
      <c r="C102" s="98" t="s">
        <v>527</v>
      </c>
      <c r="D102" s="98"/>
      <c r="E102" s="99">
        <f>E103</f>
        <v>583000</v>
      </c>
    </row>
    <row r="103" spans="1:5" ht="15.75">
      <c r="A103" s="97" t="s">
        <v>92</v>
      </c>
      <c r="B103" s="98" t="s">
        <v>102</v>
      </c>
      <c r="C103" s="98" t="s">
        <v>528</v>
      </c>
      <c r="D103" s="98"/>
      <c r="E103" s="99">
        <f>E104</f>
        <v>583000</v>
      </c>
    </row>
    <row r="104" spans="1:5" ht="31.5">
      <c r="A104" s="97" t="s">
        <v>380</v>
      </c>
      <c r="B104" s="98" t="s">
        <v>102</v>
      </c>
      <c r="C104" s="98" t="s">
        <v>528</v>
      </c>
      <c r="D104" s="98" t="s">
        <v>735</v>
      </c>
      <c r="E104" s="99">
        <v>583000</v>
      </c>
    </row>
    <row r="105" spans="1:5" ht="15.75">
      <c r="A105" s="93" t="s">
        <v>145</v>
      </c>
      <c r="B105" s="94" t="s">
        <v>146</v>
      </c>
      <c r="C105" s="94"/>
      <c r="D105" s="94"/>
      <c r="E105" s="95">
        <f>E106+E130+E135+E154</f>
        <v>117658273.5</v>
      </c>
    </row>
    <row r="106" spans="1:5" ht="15.75">
      <c r="A106" s="97" t="s">
        <v>80</v>
      </c>
      <c r="B106" s="98" t="s">
        <v>79</v>
      </c>
      <c r="C106" s="98"/>
      <c r="D106" s="98"/>
      <c r="E106" s="99">
        <f>E107+E124</f>
        <v>23128294.439999998</v>
      </c>
    </row>
    <row r="107" spans="1:5" ht="47.25">
      <c r="A107" s="97" t="s">
        <v>569</v>
      </c>
      <c r="B107" s="98" t="s">
        <v>79</v>
      </c>
      <c r="C107" s="98" t="s">
        <v>462</v>
      </c>
      <c r="D107" s="98"/>
      <c r="E107" s="99">
        <f>E108+E118</f>
        <v>9431932.9</v>
      </c>
    </row>
    <row r="108" spans="1:5" ht="31.5">
      <c r="A108" s="101" t="s">
        <v>674</v>
      </c>
      <c r="B108" s="98" t="s">
        <v>79</v>
      </c>
      <c r="C108" s="98" t="s">
        <v>668</v>
      </c>
      <c r="D108" s="102"/>
      <c r="E108" s="103">
        <f>E109+E112+E115</f>
        <v>6344287.84</v>
      </c>
    </row>
    <row r="109" spans="1:5" ht="47.25">
      <c r="A109" s="97" t="s">
        <v>675</v>
      </c>
      <c r="B109" s="98" t="s">
        <v>79</v>
      </c>
      <c r="C109" s="98" t="s">
        <v>669</v>
      </c>
      <c r="D109" s="98"/>
      <c r="E109" s="99">
        <f>E110</f>
        <v>2594730</v>
      </c>
    </row>
    <row r="110" spans="1:5" ht="15.75">
      <c r="A110" s="97" t="s">
        <v>81</v>
      </c>
      <c r="B110" s="98" t="s">
        <v>79</v>
      </c>
      <c r="C110" s="98" t="s">
        <v>670</v>
      </c>
      <c r="D110" s="98"/>
      <c r="E110" s="99">
        <f>E111</f>
        <v>2594730</v>
      </c>
    </row>
    <row r="111" spans="1:5" ht="15.75">
      <c r="A111" s="97" t="s">
        <v>736</v>
      </c>
      <c r="B111" s="98" t="s">
        <v>79</v>
      </c>
      <c r="C111" s="98" t="s">
        <v>670</v>
      </c>
      <c r="D111" s="98" t="s">
        <v>737</v>
      </c>
      <c r="E111" s="99">
        <v>2594730</v>
      </c>
    </row>
    <row r="112" spans="1:5" ht="31.5">
      <c r="A112" s="97" t="s">
        <v>614</v>
      </c>
      <c r="B112" s="98" t="s">
        <v>79</v>
      </c>
      <c r="C112" s="98" t="s">
        <v>676</v>
      </c>
      <c r="D112" s="98"/>
      <c r="E112" s="99">
        <f>E113</f>
        <v>2545000</v>
      </c>
    </row>
    <row r="113" spans="1:5" ht="15" customHeight="1">
      <c r="A113" s="97" t="s">
        <v>739</v>
      </c>
      <c r="B113" s="98" t="s">
        <v>79</v>
      </c>
      <c r="C113" s="98" t="s">
        <v>677</v>
      </c>
      <c r="D113" s="98"/>
      <c r="E113" s="99">
        <f>E114</f>
        <v>2545000</v>
      </c>
    </row>
    <row r="114" spans="1:5" ht="31.5">
      <c r="A114" s="97" t="s">
        <v>743</v>
      </c>
      <c r="B114" s="98" t="s">
        <v>79</v>
      </c>
      <c r="C114" s="98" t="s">
        <v>677</v>
      </c>
      <c r="D114" s="98" t="s">
        <v>744</v>
      </c>
      <c r="E114" s="99">
        <v>2545000</v>
      </c>
    </row>
    <row r="115" spans="1:5" ht="63">
      <c r="A115" s="97" t="s">
        <v>615</v>
      </c>
      <c r="B115" s="98" t="s">
        <v>79</v>
      </c>
      <c r="C115" s="98" t="s">
        <v>678</v>
      </c>
      <c r="D115" s="98"/>
      <c r="E115" s="99">
        <f>E116</f>
        <v>1204557.84</v>
      </c>
    </row>
    <row r="116" spans="1:5" ht="15.75">
      <c r="A116" s="97" t="s">
        <v>81</v>
      </c>
      <c r="B116" s="98" t="s">
        <v>79</v>
      </c>
      <c r="C116" s="98" t="s">
        <v>682</v>
      </c>
      <c r="D116" s="98"/>
      <c r="E116" s="99">
        <f>E117</f>
        <v>1204557.84</v>
      </c>
    </row>
    <row r="117" spans="1:5" ht="31.5">
      <c r="A117" s="97" t="s">
        <v>380</v>
      </c>
      <c r="B117" s="98" t="s">
        <v>79</v>
      </c>
      <c r="C117" s="98" t="s">
        <v>682</v>
      </c>
      <c r="D117" s="98" t="s">
        <v>735</v>
      </c>
      <c r="E117" s="99">
        <v>1204557.84</v>
      </c>
    </row>
    <row r="118" spans="1:5" ht="31.5">
      <c r="A118" s="101" t="s">
        <v>673</v>
      </c>
      <c r="B118" s="98" t="s">
        <v>79</v>
      </c>
      <c r="C118" s="98" t="s">
        <v>671</v>
      </c>
      <c r="D118" s="102"/>
      <c r="E118" s="103">
        <f>E119</f>
        <v>3087645.06</v>
      </c>
    </row>
    <row r="119" spans="1:5" ht="31.5">
      <c r="A119" s="97" t="s">
        <v>660</v>
      </c>
      <c r="B119" s="98" t="s">
        <v>79</v>
      </c>
      <c r="C119" s="98" t="s">
        <v>672</v>
      </c>
      <c r="D119" s="98"/>
      <c r="E119" s="99">
        <f>E120+E122</f>
        <v>3087645.06</v>
      </c>
    </row>
    <row r="120" spans="1:5" ht="78.75">
      <c r="A120" s="97" t="s">
        <v>562</v>
      </c>
      <c r="B120" s="98" t="s">
        <v>79</v>
      </c>
      <c r="C120" s="98" t="s">
        <v>680</v>
      </c>
      <c r="D120" s="98"/>
      <c r="E120" s="99">
        <f>E121</f>
        <v>687879.56</v>
      </c>
    </row>
    <row r="121" spans="1:5" ht="31.5">
      <c r="A121" s="97" t="s">
        <v>380</v>
      </c>
      <c r="B121" s="98" t="s">
        <v>79</v>
      </c>
      <c r="C121" s="98" t="s">
        <v>680</v>
      </c>
      <c r="D121" s="98" t="s">
        <v>735</v>
      </c>
      <c r="E121" s="99">
        <v>687879.56</v>
      </c>
    </row>
    <row r="122" spans="1:5" ht="31.5">
      <c r="A122" s="97" t="s">
        <v>623</v>
      </c>
      <c r="B122" s="98" t="s">
        <v>79</v>
      </c>
      <c r="C122" s="98" t="s">
        <v>681</v>
      </c>
      <c r="D122" s="98"/>
      <c r="E122" s="99">
        <f>E123</f>
        <v>2399765.5</v>
      </c>
    </row>
    <row r="123" spans="1:5" ht="31.5">
      <c r="A123" s="97" t="s">
        <v>380</v>
      </c>
      <c r="B123" s="98" t="s">
        <v>79</v>
      </c>
      <c r="C123" s="98" t="s">
        <v>681</v>
      </c>
      <c r="D123" s="98" t="s">
        <v>735</v>
      </c>
      <c r="E123" s="99">
        <v>2399765.5</v>
      </c>
    </row>
    <row r="124" spans="1:5" ht="63">
      <c r="A124" s="97" t="s">
        <v>495</v>
      </c>
      <c r="B124" s="98" t="s">
        <v>79</v>
      </c>
      <c r="C124" s="98" t="s">
        <v>496</v>
      </c>
      <c r="D124" s="98"/>
      <c r="E124" s="99">
        <f>E125</f>
        <v>13696361.54</v>
      </c>
    </row>
    <row r="125" spans="1:5" ht="31.5">
      <c r="A125" s="97" t="s">
        <v>497</v>
      </c>
      <c r="B125" s="98" t="s">
        <v>79</v>
      </c>
      <c r="C125" s="98" t="s">
        <v>498</v>
      </c>
      <c r="D125" s="98"/>
      <c r="E125" s="99">
        <f>E128+E126</f>
        <v>13696361.54</v>
      </c>
    </row>
    <row r="126" spans="1:5" ht="47.25">
      <c r="A126" s="97" t="s">
        <v>306</v>
      </c>
      <c r="B126" s="98" t="s">
        <v>79</v>
      </c>
      <c r="C126" s="98" t="s">
        <v>305</v>
      </c>
      <c r="D126" s="98"/>
      <c r="E126" s="99">
        <f>E127</f>
        <v>4000000</v>
      </c>
    </row>
    <row r="127" spans="1:5" ht="31.5">
      <c r="A127" s="97" t="s">
        <v>389</v>
      </c>
      <c r="B127" s="98" t="s">
        <v>79</v>
      </c>
      <c r="C127" s="98" t="s">
        <v>305</v>
      </c>
      <c r="D127" s="98" t="s">
        <v>751</v>
      </c>
      <c r="E127" s="99">
        <v>4000000</v>
      </c>
    </row>
    <row r="128" spans="1:5" ht="31.5">
      <c r="A128" s="97" t="s">
        <v>802</v>
      </c>
      <c r="B128" s="98" t="s">
        <v>79</v>
      </c>
      <c r="C128" s="98" t="s">
        <v>801</v>
      </c>
      <c r="D128" s="98"/>
      <c r="E128" s="99">
        <f>E129</f>
        <v>9696361.54</v>
      </c>
    </row>
    <row r="129" spans="1:5" ht="31.5">
      <c r="A129" s="97" t="s">
        <v>389</v>
      </c>
      <c r="B129" s="98" t="s">
        <v>79</v>
      </c>
      <c r="C129" s="98" t="s">
        <v>801</v>
      </c>
      <c r="D129" s="98" t="s">
        <v>751</v>
      </c>
      <c r="E129" s="99">
        <v>9696361.54</v>
      </c>
    </row>
    <row r="130" spans="1:5" ht="15.75">
      <c r="A130" s="97" t="s">
        <v>764</v>
      </c>
      <c r="B130" s="98" t="s">
        <v>763</v>
      </c>
      <c r="C130" s="104"/>
      <c r="D130" s="104"/>
      <c r="E130" s="99">
        <f>E131</f>
        <v>270000</v>
      </c>
    </row>
    <row r="131" spans="1:5" ht="31.5">
      <c r="A131" s="97" t="s">
        <v>571</v>
      </c>
      <c r="B131" s="98" t="s">
        <v>763</v>
      </c>
      <c r="C131" s="35" t="s">
        <v>510</v>
      </c>
      <c r="D131" s="35"/>
      <c r="E131" s="99">
        <f>E132</f>
        <v>270000</v>
      </c>
    </row>
    <row r="132" spans="1:5" ht="31.5">
      <c r="A132" s="97" t="s">
        <v>514</v>
      </c>
      <c r="B132" s="98" t="s">
        <v>763</v>
      </c>
      <c r="C132" s="35" t="s">
        <v>515</v>
      </c>
      <c r="D132" s="35"/>
      <c r="E132" s="99">
        <f>E133</f>
        <v>270000</v>
      </c>
    </row>
    <row r="133" spans="1:5" ht="15.75">
      <c r="A133" s="97" t="s">
        <v>765</v>
      </c>
      <c r="B133" s="98" t="s">
        <v>763</v>
      </c>
      <c r="C133" s="35" t="s">
        <v>516</v>
      </c>
      <c r="D133" s="104"/>
      <c r="E133" s="99">
        <f>E134</f>
        <v>270000</v>
      </c>
    </row>
    <row r="134" spans="1:5" ht="15.75">
      <c r="A134" s="97" t="s">
        <v>736</v>
      </c>
      <c r="B134" s="98" t="s">
        <v>763</v>
      </c>
      <c r="C134" s="35" t="s">
        <v>516</v>
      </c>
      <c r="D134" s="98" t="s">
        <v>737</v>
      </c>
      <c r="E134" s="99">
        <v>270000</v>
      </c>
    </row>
    <row r="135" spans="1:5" ht="15.75">
      <c r="A135" s="97" t="s">
        <v>357</v>
      </c>
      <c r="B135" s="98" t="s">
        <v>155</v>
      </c>
      <c r="C135" s="35"/>
      <c r="D135" s="98"/>
      <c r="E135" s="99">
        <f>E136</f>
        <v>85967243.75</v>
      </c>
    </row>
    <row r="136" spans="1:5" ht="31.5">
      <c r="A136" s="97" t="s">
        <v>571</v>
      </c>
      <c r="B136" s="98" t="s">
        <v>155</v>
      </c>
      <c r="C136" s="35" t="s">
        <v>510</v>
      </c>
      <c r="D136" s="98"/>
      <c r="E136" s="99">
        <f>E137</f>
        <v>85967243.75</v>
      </c>
    </row>
    <row r="137" spans="1:5" ht="31.5">
      <c r="A137" s="97" t="s">
        <v>511</v>
      </c>
      <c r="B137" s="98" t="s">
        <v>155</v>
      </c>
      <c r="C137" s="35" t="s">
        <v>512</v>
      </c>
      <c r="D137" s="98"/>
      <c r="E137" s="99">
        <f>E138+E141+E148+E146+E144+E150+E152</f>
        <v>85967243.75</v>
      </c>
    </row>
    <row r="138" spans="1:5" ht="15.75">
      <c r="A138" s="97" t="s">
        <v>91</v>
      </c>
      <c r="B138" s="98" t="s">
        <v>155</v>
      </c>
      <c r="C138" s="98" t="s">
        <v>513</v>
      </c>
      <c r="D138" s="98"/>
      <c r="E138" s="99">
        <f>E139+E140</f>
        <v>48156696.16</v>
      </c>
    </row>
    <row r="139" spans="1:5" ht="31.5">
      <c r="A139" s="97" t="s">
        <v>380</v>
      </c>
      <c r="B139" s="98" t="s">
        <v>155</v>
      </c>
      <c r="C139" s="98" t="s">
        <v>513</v>
      </c>
      <c r="D139" s="98" t="s">
        <v>735</v>
      </c>
      <c r="E139" s="99">
        <v>14289992.04</v>
      </c>
    </row>
    <row r="140" spans="1:5" ht="15.75">
      <c r="A140" s="97" t="s">
        <v>358</v>
      </c>
      <c r="B140" s="98" t="s">
        <v>155</v>
      </c>
      <c r="C140" s="98" t="s">
        <v>513</v>
      </c>
      <c r="D140" s="98" t="s">
        <v>746</v>
      </c>
      <c r="E140" s="99">
        <v>33866704.12</v>
      </c>
    </row>
    <row r="141" spans="1:5" ht="47.25">
      <c r="A141" s="97" t="s">
        <v>708</v>
      </c>
      <c r="B141" s="98" t="s">
        <v>155</v>
      </c>
      <c r="C141" s="98" t="s">
        <v>707</v>
      </c>
      <c r="D141" s="98"/>
      <c r="E141" s="99">
        <f>E142+E143</f>
        <v>35182547.59</v>
      </c>
    </row>
    <row r="142" spans="1:5" ht="31.5">
      <c r="A142" s="97" t="s">
        <v>380</v>
      </c>
      <c r="B142" s="98" t="s">
        <v>155</v>
      </c>
      <c r="C142" s="98" t="s">
        <v>707</v>
      </c>
      <c r="D142" s="98" t="s">
        <v>735</v>
      </c>
      <c r="E142" s="99">
        <v>21374034</v>
      </c>
    </row>
    <row r="143" spans="1:5" ht="15.75">
      <c r="A143" s="97" t="s">
        <v>358</v>
      </c>
      <c r="B143" s="98" t="s">
        <v>155</v>
      </c>
      <c r="C143" s="98" t="s">
        <v>707</v>
      </c>
      <c r="D143" s="98" t="s">
        <v>746</v>
      </c>
      <c r="E143" s="99">
        <v>13808513.59</v>
      </c>
    </row>
    <row r="144" spans="1:5" ht="31.5">
      <c r="A144" s="97" t="s">
        <v>372</v>
      </c>
      <c r="B144" s="98" t="s">
        <v>155</v>
      </c>
      <c r="C144" s="98" t="s">
        <v>307</v>
      </c>
      <c r="D144" s="98"/>
      <c r="E144" s="99">
        <f>E145</f>
        <v>0</v>
      </c>
    </row>
    <row r="145" spans="1:5" ht="31.5">
      <c r="A145" s="97" t="s">
        <v>380</v>
      </c>
      <c r="B145" s="98" t="s">
        <v>155</v>
      </c>
      <c r="C145" s="98" t="s">
        <v>307</v>
      </c>
      <c r="D145" s="98" t="s">
        <v>735</v>
      </c>
      <c r="E145" s="99">
        <v>0</v>
      </c>
    </row>
    <row r="146" spans="1:5" ht="47.25">
      <c r="A146" s="97" t="s">
        <v>394</v>
      </c>
      <c r="B146" s="98" t="s">
        <v>155</v>
      </c>
      <c r="C146" s="98" t="s">
        <v>308</v>
      </c>
      <c r="D146" s="98"/>
      <c r="E146" s="99">
        <f>E147</f>
        <v>2628000</v>
      </c>
    </row>
    <row r="147" spans="1:5" ht="15.75">
      <c r="A147" s="97" t="s">
        <v>358</v>
      </c>
      <c r="B147" s="98" t="s">
        <v>155</v>
      </c>
      <c r="C147" s="98" t="s">
        <v>308</v>
      </c>
      <c r="D147" s="98" t="s">
        <v>746</v>
      </c>
      <c r="E147" s="99">
        <v>2628000</v>
      </c>
    </row>
    <row r="148" spans="1:5" ht="31.5">
      <c r="A148" s="97" t="s">
        <v>287</v>
      </c>
      <c r="B148" s="98" t="s">
        <v>155</v>
      </c>
      <c r="C148" s="98" t="s">
        <v>612</v>
      </c>
      <c r="D148" s="98"/>
      <c r="E148" s="99">
        <f>E149</f>
        <v>0</v>
      </c>
    </row>
    <row r="149" spans="1:5" ht="31.5">
      <c r="A149" s="97" t="s">
        <v>380</v>
      </c>
      <c r="B149" s="98" t="s">
        <v>155</v>
      </c>
      <c r="C149" s="98" t="s">
        <v>612</v>
      </c>
      <c r="D149" s="98" t="s">
        <v>735</v>
      </c>
      <c r="E149" s="99">
        <v>0</v>
      </c>
    </row>
    <row r="150" spans="1:5" ht="31.5">
      <c r="A150" s="97" t="s">
        <v>326</v>
      </c>
      <c r="B150" s="98" t="s">
        <v>155</v>
      </c>
      <c r="C150" s="98" t="s">
        <v>324</v>
      </c>
      <c r="D150" s="98"/>
      <c r="E150" s="99">
        <f>E151</f>
        <v>0</v>
      </c>
    </row>
    <row r="151" spans="1:5" ht="31.5">
      <c r="A151" s="97" t="s">
        <v>380</v>
      </c>
      <c r="B151" s="98" t="s">
        <v>155</v>
      </c>
      <c r="C151" s="98" t="s">
        <v>324</v>
      </c>
      <c r="D151" s="98" t="s">
        <v>735</v>
      </c>
      <c r="E151" s="99">
        <v>0</v>
      </c>
    </row>
    <row r="152" spans="1:5" ht="31.5">
      <c r="A152" s="97" t="s">
        <v>327</v>
      </c>
      <c r="B152" s="98" t="s">
        <v>155</v>
      </c>
      <c r="C152" s="98" t="s">
        <v>325</v>
      </c>
      <c r="D152" s="98"/>
      <c r="E152" s="99">
        <f>E153</f>
        <v>0</v>
      </c>
    </row>
    <row r="153" spans="1:5" ht="31.5">
      <c r="A153" s="97" t="s">
        <v>380</v>
      </c>
      <c r="B153" s="98" t="s">
        <v>155</v>
      </c>
      <c r="C153" s="98" t="s">
        <v>325</v>
      </c>
      <c r="D153" s="98" t="s">
        <v>735</v>
      </c>
      <c r="E153" s="99">
        <v>0</v>
      </c>
    </row>
    <row r="154" spans="1:5" ht="15.75">
      <c r="A154" s="97" t="s">
        <v>147</v>
      </c>
      <c r="B154" s="98" t="s">
        <v>766</v>
      </c>
      <c r="C154" s="98"/>
      <c r="D154" s="98"/>
      <c r="E154" s="99">
        <f>E155+E161</f>
        <v>8292735.3100000005</v>
      </c>
    </row>
    <row r="155" spans="1:5" ht="47.25">
      <c r="A155" s="97" t="s">
        <v>568</v>
      </c>
      <c r="B155" s="98" t="s">
        <v>766</v>
      </c>
      <c r="C155" s="98" t="s">
        <v>458</v>
      </c>
      <c r="D155" s="98"/>
      <c r="E155" s="99">
        <f>E156</f>
        <v>4355430</v>
      </c>
    </row>
    <row r="156" spans="1:5" s="96" customFormat="1" ht="31.5">
      <c r="A156" s="97" t="s">
        <v>459</v>
      </c>
      <c r="B156" s="98" t="s">
        <v>766</v>
      </c>
      <c r="C156" s="98" t="s">
        <v>460</v>
      </c>
      <c r="D156" s="98"/>
      <c r="E156" s="99">
        <f>E157+E159</f>
        <v>4355430</v>
      </c>
    </row>
    <row r="157" spans="1:5" s="96" customFormat="1" ht="15.75">
      <c r="A157" s="97" t="s">
        <v>350</v>
      </c>
      <c r="B157" s="98" t="s">
        <v>766</v>
      </c>
      <c r="C157" s="98" t="s">
        <v>626</v>
      </c>
      <c r="D157" s="98"/>
      <c r="E157" s="99">
        <f>E158</f>
        <v>1800000</v>
      </c>
    </row>
    <row r="158" spans="1:5" s="96" customFormat="1" ht="15.75">
      <c r="A158" s="97" t="s">
        <v>736</v>
      </c>
      <c r="B158" s="98" t="s">
        <v>766</v>
      </c>
      <c r="C158" s="98" t="s">
        <v>626</v>
      </c>
      <c r="D158" s="98" t="s">
        <v>737</v>
      </c>
      <c r="E158" s="99">
        <v>1800000</v>
      </c>
    </row>
    <row r="159" spans="1:5" s="96" customFormat="1" ht="47.25">
      <c r="A159" s="97" t="s">
        <v>808</v>
      </c>
      <c r="B159" s="98" t="s">
        <v>766</v>
      </c>
      <c r="C159" s="98" t="s">
        <v>809</v>
      </c>
      <c r="D159" s="98"/>
      <c r="E159" s="99">
        <f>E160</f>
        <v>2555430</v>
      </c>
    </row>
    <row r="160" spans="1:5" s="96" customFormat="1" ht="15.75">
      <c r="A160" s="97" t="s">
        <v>736</v>
      </c>
      <c r="B160" s="98" t="s">
        <v>766</v>
      </c>
      <c r="C160" s="98" t="s">
        <v>809</v>
      </c>
      <c r="D160" s="98" t="s">
        <v>737</v>
      </c>
      <c r="E160" s="99">
        <v>2555430</v>
      </c>
    </row>
    <row r="161" spans="1:5" s="96" customFormat="1" ht="63">
      <c r="A161" s="97" t="s">
        <v>495</v>
      </c>
      <c r="B161" s="98" t="s">
        <v>766</v>
      </c>
      <c r="C161" s="98" t="s">
        <v>496</v>
      </c>
      <c r="D161" s="97"/>
      <c r="E161" s="99">
        <f>E162</f>
        <v>3937305.31</v>
      </c>
    </row>
    <row r="162" spans="1:5" s="96" customFormat="1" ht="31.5">
      <c r="A162" s="97" t="s">
        <v>535</v>
      </c>
      <c r="B162" s="98" t="s">
        <v>766</v>
      </c>
      <c r="C162" s="98" t="s">
        <v>539</v>
      </c>
      <c r="D162" s="97"/>
      <c r="E162" s="99">
        <f>E163+E167+E171+E165+E169</f>
        <v>3937305.31</v>
      </c>
    </row>
    <row r="163" spans="1:5" s="96" customFormat="1" ht="47.25">
      <c r="A163" s="97" t="s">
        <v>393</v>
      </c>
      <c r="B163" s="98" t="s">
        <v>766</v>
      </c>
      <c r="C163" s="98" t="s">
        <v>540</v>
      </c>
      <c r="D163" s="98"/>
      <c r="E163" s="99">
        <f>E164</f>
        <v>135080</v>
      </c>
    </row>
    <row r="164" spans="1:5" s="96" customFormat="1" ht="31.5">
      <c r="A164" s="97" t="s">
        <v>380</v>
      </c>
      <c r="B164" s="98" t="s">
        <v>766</v>
      </c>
      <c r="C164" s="98" t="s">
        <v>540</v>
      </c>
      <c r="D164" s="98" t="s">
        <v>735</v>
      </c>
      <c r="E164" s="99">
        <v>135080</v>
      </c>
    </row>
    <row r="165" spans="1:5" ht="31.5">
      <c r="A165" s="97" t="s">
        <v>265</v>
      </c>
      <c r="B165" s="98" t="s">
        <v>766</v>
      </c>
      <c r="C165" s="98" t="s">
        <v>594</v>
      </c>
      <c r="D165" s="98"/>
      <c r="E165" s="99">
        <f>E166</f>
        <v>2134000</v>
      </c>
    </row>
    <row r="166" spans="1:5" s="96" customFormat="1" ht="31.5">
      <c r="A166" s="97" t="s">
        <v>389</v>
      </c>
      <c r="B166" s="98" t="s">
        <v>766</v>
      </c>
      <c r="C166" s="98" t="s">
        <v>594</v>
      </c>
      <c r="D166" s="98" t="s">
        <v>751</v>
      </c>
      <c r="E166" s="99">
        <v>2134000</v>
      </c>
    </row>
    <row r="167" spans="1:5" s="96" customFormat="1" ht="47.25">
      <c r="A167" s="97" t="s">
        <v>698</v>
      </c>
      <c r="B167" s="98" t="s">
        <v>766</v>
      </c>
      <c r="C167" s="98" t="s">
        <v>697</v>
      </c>
      <c r="D167" s="98"/>
      <c r="E167" s="99">
        <f>E168</f>
        <v>7110</v>
      </c>
    </row>
    <row r="168" spans="1:5" s="96" customFormat="1" ht="31.5">
      <c r="A168" s="97" t="s">
        <v>380</v>
      </c>
      <c r="B168" s="98" t="s">
        <v>766</v>
      </c>
      <c r="C168" s="98" t="s">
        <v>697</v>
      </c>
      <c r="D168" s="98" t="s">
        <v>735</v>
      </c>
      <c r="E168" s="99">
        <v>7110</v>
      </c>
    </row>
    <row r="169" spans="1:5" s="96" customFormat="1" ht="31.5">
      <c r="A169" s="97" t="s">
        <v>289</v>
      </c>
      <c r="B169" s="98" t="s">
        <v>766</v>
      </c>
      <c r="C169" s="98" t="s">
        <v>288</v>
      </c>
      <c r="D169" s="98"/>
      <c r="E169" s="99">
        <f>E170</f>
        <v>66000</v>
      </c>
    </row>
    <row r="170" spans="1:5" s="96" customFormat="1" ht="31.5">
      <c r="A170" s="97" t="s">
        <v>389</v>
      </c>
      <c r="B170" s="98" t="s">
        <v>766</v>
      </c>
      <c r="C170" s="98" t="s">
        <v>288</v>
      </c>
      <c r="D170" s="98" t="s">
        <v>751</v>
      </c>
      <c r="E170" s="99">
        <v>66000</v>
      </c>
    </row>
    <row r="171" spans="1:5" s="96" customFormat="1" ht="15.75">
      <c r="A171" s="97" t="s">
        <v>693</v>
      </c>
      <c r="B171" s="98" t="s">
        <v>766</v>
      </c>
      <c r="C171" s="98" t="s">
        <v>694</v>
      </c>
      <c r="D171" s="98"/>
      <c r="E171" s="99">
        <f>E172+E173</f>
        <v>1595115.31</v>
      </c>
    </row>
    <row r="172" spans="1:5" s="96" customFormat="1" ht="31.5">
      <c r="A172" s="97" t="s">
        <v>380</v>
      </c>
      <c r="B172" s="98" t="s">
        <v>766</v>
      </c>
      <c r="C172" s="98" t="s">
        <v>694</v>
      </c>
      <c r="D172" s="98" t="s">
        <v>735</v>
      </c>
      <c r="E172" s="99">
        <v>1584115.31</v>
      </c>
    </row>
    <row r="173" spans="1:5" s="96" customFormat="1" ht="15.75">
      <c r="A173" s="97" t="s">
        <v>736</v>
      </c>
      <c r="B173" s="98" t="s">
        <v>766</v>
      </c>
      <c r="C173" s="98" t="s">
        <v>694</v>
      </c>
      <c r="D173" s="98" t="s">
        <v>737</v>
      </c>
      <c r="E173" s="99">
        <v>11000</v>
      </c>
    </row>
    <row r="174" spans="1:5" s="96" customFormat="1" ht="15.75">
      <c r="A174" s="93" t="s">
        <v>95</v>
      </c>
      <c r="B174" s="94" t="s">
        <v>93</v>
      </c>
      <c r="C174" s="94"/>
      <c r="D174" s="94"/>
      <c r="E174" s="95">
        <f>E175+E204+E183+E213</f>
        <v>71289992.93</v>
      </c>
    </row>
    <row r="175" spans="1:5" s="96" customFormat="1" ht="15.75">
      <c r="A175" s="97" t="s">
        <v>555</v>
      </c>
      <c r="B175" s="98" t="s">
        <v>554</v>
      </c>
      <c r="C175" s="98"/>
      <c r="D175" s="98"/>
      <c r="E175" s="99">
        <f>E176</f>
        <v>932957.21</v>
      </c>
    </row>
    <row r="176" spans="1:5" ht="63">
      <c r="A176" s="97" t="s">
        <v>495</v>
      </c>
      <c r="B176" s="98" t="s">
        <v>554</v>
      </c>
      <c r="C176" s="98" t="s">
        <v>496</v>
      </c>
      <c r="D176" s="98"/>
      <c r="E176" s="99">
        <f>E180+E177</f>
        <v>932957.21</v>
      </c>
    </row>
    <row r="177" spans="1:5" ht="31.5">
      <c r="A177" s="97" t="s">
        <v>504</v>
      </c>
      <c r="B177" s="98" t="s">
        <v>554</v>
      </c>
      <c r="C177" s="98" t="s">
        <v>505</v>
      </c>
      <c r="D177" s="98"/>
      <c r="E177" s="99">
        <f>E178</f>
        <v>100000</v>
      </c>
    </row>
    <row r="178" spans="1:5" ht="31.5">
      <c r="A178" s="97" t="s">
        <v>613</v>
      </c>
      <c r="B178" s="98" t="s">
        <v>554</v>
      </c>
      <c r="C178" s="98" t="s">
        <v>290</v>
      </c>
      <c r="D178" s="98"/>
      <c r="E178" s="99">
        <f>E179</f>
        <v>100000</v>
      </c>
    </row>
    <row r="179" spans="1:5" ht="15.75">
      <c r="A179" s="97" t="s">
        <v>736</v>
      </c>
      <c r="B179" s="98" t="s">
        <v>554</v>
      </c>
      <c r="C179" s="98" t="s">
        <v>290</v>
      </c>
      <c r="D179" s="98" t="s">
        <v>737</v>
      </c>
      <c r="E179" s="99">
        <v>100000</v>
      </c>
    </row>
    <row r="180" spans="1:5" ht="31.5">
      <c r="A180" s="97" t="s">
        <v>533</v>
      </c>
      <c r="B180" s="98" t="s">
        <v>554</v>
      </c>
      <c r="C180" s="98" t="s">
        <v>534</v>
      </c>
      <c r="D180" s="98"/>
      <c r="E180" s="99">
        <f>E181</f>
        <v>832957.21</v>
      </c>
    </row>
    <row r="181" spans="1:5" ht="31.5">
      <c r="A181" s="97" t="s">
        <v>556</v>
      </c>
      <c r="B181" s="98" t="s">
        <v>554</v>
      </c>
      <c r="C181" s="98" t="s">
        <v>536</v>
      </c>
      <c r="D181" s="98"/>
      <c r="E181" s="99">
        <f>E182</f>
        <v>832957.21</v>
      </c>
    </row>
    <row r="182" spans="1:5" ht="31.5">
      <c r="A182" s="97" t="s">
        <v>380</v>
      </c>
      <c r="B182" s="98" t="s">
        <v>554</v>
      </c>
      <c r="C182" s="98" t="s">
        <v>536</v>
      </c>
      <c r="D182" s="98" t="s">
        <v>735</v>
      </c>
      <c r="E182" s="99">
        <v>832957.21</v>
      </c>
    </row>
    <row r="183" spans="1:5" ht="15.75">
      <c r="A183" s="97" t="s">
        <v>96</v>
      </c>
      <c r="B183" s="98" t="s">
        <v>94</v>
      </c>
      <c r="C183" s="98"/>
      <c r="D183" s="98"/>
      <c r="E183" s="99">
        <f>E184</f>
        <v>60012035.72</v>
      </c>
    </row>
    <row r="184" spans="1:5" ht="63">
      <c r="A184" s="97" t="s">
        <v>495</v>
      </c>
      <c r="B184" s="98" t="s">
        <v>94</v>
      </c>
      <c r="C184" s="98" t="s">
        <v>496</v>
      </c>
      <c r="D184" s="98"/>
      <c r="E184" s="99">
        <f>E185+E190+E193</f>
        <v>60012035.72</v>
      </c>
    </row>
    <row r="185" spans="1:5" ht="31.5">
      <c r="A185" s="97" t="s">
        <v>497</v>
      </c>
      <c r="B185" s="98" t="s">
        <v>94</v>
      </c>
      <c r="C185" s="98" t="s">
        <v>498</v>
      </c>
      <c r="D185" s="98"/>
      <c r="E185" s="99">
        <f>E186+E188</f>
        <v>7886120.9</v>
      </c>
    </row>
    <row r="186" spans="1:5" ht="31.5">
      <c r="A186" s="97" t="s">
        <v>690</v>
      </c>
      <c r="B186" s="98" t="s">
        <v>94</v>
      </c>
      <c r="C186" s="98" t="s">
        <v>691</v>
      </c>
      <c r="D186" s="98"/>
      <c r="E186" s="99">
        <f>E187</f>
        <v>7725850.98</v>
      </c>
    </row>
    <row r="187" spans="1:5" ht="31.5">
      <c r="A187" s="97" t="s">
        <v>389</v>
      </c>
      <c r="B187" s="98" t="s">
        <v>94</v>
      </c>
      <c r="C187" s="98" t="s">
        <v>691</v>
      </c>
      <c r="D187" s="98" t="s">
        <v>751</v>
      </c>
      <c r="E187" s="99">
        <v>7725850.98</v>
      </c>
    </row>
    <row r="188" spans="1:5" ht="31.5">
      <c r="A188" s="97" t="s">
        <v>810</v>
      </c>
      <c r="B188" s="98" t="s">
        <v>94</v>
      </c>
      <c r="C188" s="98" t="s">
        <v>811</v>
      </c>
      <c r="D188" s="98"/>
      <c r="E188" s="99">
        <f>E189</f>
        <v>160269.92</v>
      </c>
    </row>
    <row r="189" spans="1:5" ht="31.5">
      <c r="A189" s="97" t="s">
        <v>389</v>
      </c>
      <c r="B189" s="98" t="s">
        <v>94</v>
      </c>
      <c r="C189" s="98" t="s">
        <v>811</v>
      </c>
      <c r="D189" s="98" t="s">
        <v>751</v>
      </c>
      <c r="E189" s="99">
        <v>160269.92</v>
      </c>
    </row>
    <row r="190" spans="1:5" ht="52.5" customHeight="1">
      <c r="A190" s="97" t="s">
        <v>617</v>
      </c>
      <c r="B190" s="98" t="s">
        <v>94</v>
      </c>
      <c r="C190" s="98" t="s">
        <v>499</v>
      </c>
      <c r="D190" s="98"/>
      <c r="E190" s="99">
        <f>E191</f>
        <v>3388259.69</v>
      </c>
    </row>
    <row r="191" spans="1:5" ht="36" customHeight="1">
      <c r="A191" s="97" t="s">
        <v>690</v>
      </c>
      <c r="B191" s="98" t="s">
        <v>94</v>
      </c>
      <c r="C191" s="98" t="s">
        <v>692</v>
      </c>
      <c r="D191" s="98"/>
      <c r="E191" s="99">
        <f>E192</f>
        <v>3388259.69</v>
      </c>
    </row>
    <row r="192" spans="1:5" ht="23.25" customHeight="1">
      <c r="A192" s="97" t="s">
        <v>389</v>
      </c>
      <c r="B192" s="98" t="s">
        <v>94</v>
      </c>
      <c r="C192" s="98" t="s">
        <v>692</v>
      </c>
      <c r="D192" s="98" t="s">
        <v>751</v>
      </c>
      <c r="E192" s="99">
        <v>3388259.69</v>
      </c>
    </row>
    <row r="193" spans="1:5" ht="24.75" customHeight="1">
      <c r="A193" s="97" t="s">
        <v>504</v>
      </c>
      <c r="B193" s="98" t="s">
        <v>94</v>
      </c>
      <c r="C193" s="98" t="s">
        <v>505</v>
      </c>
      <c r="D193" s="98"/>
      <c r="E193" s="99">
        <f>E196+E198+E200+E194+E202</f>
        <v>48737655.129999995</v>
      </c>
    </row>
    <row r="194" spans="1:5" ht="47.25">
      <c r="A194" s="97" t="s">
        <v>267</v>
      </c>
      <c r="B194" s="98" t="s">
        <v>94</v>
      </c>
      <c r="C194" s="98" t="s">
        <v>266</v>
      </c>
      <c r="D194" s="98"/>
      <c r="E194" s="99">
        <f>E195</f>
        <v>640318.5</v>
      </c>
    </row>
    <row r="195" spans="1:5" ht="31.5">
      <c r="A195" s="97" t="s">
        <v>389</v>
      </c>
      <c r="B195" s="98" t="s">
        <v>94</v>
      </c>
      <c r="C195" s="98" t="s">
        <v>266</v>
      </c>
      <c r="D195" s="98" t="s">
        <v>751</v>
      </c>
      <c r="E195" s="99">
        <v>640318.5</v>
      </c>
    </row>
    <row r="196" spans="1:5" ht="78.75">
      <c r="A196" s="97" t="s">
        <v>699</v>
      </c>
      <c r="B196" s="98" t="s">
        <v>94</v>
      </c>
      <c r="C196" s="98" t="s">
        <v>701</v>
      </c>
      <c r="D196" s="98"/>
      <c r="E196" s="99">
        <f>E197</f>
        <v>1200000</v>
      </c>
    </row>
    <row r="197" spans="1:5" ht="15.75">
      <c r="A197" s="97" t="s">
        <v>736</v>
      </c>
      <c r="B197" s="98" t="s">
        <v>94</v>
      </c>
      <c r="C197" s="98" t="s">
        <v>701</v>
      </c>
      <c r="D197" s="98" t="s">
        <v>737</v>
      </c>
      <c r="E197" s="99">
        <v>1200000</v>
      </c>
    </row>
    <row r="198" spans="1:5" ht="15.75">
      <c r="A198" s="97" t="s">
        <v>712</v>
      </c>
      <c r="B198" s="98" t="s">
        <v>94</v>
      </c>
      <c r="C198" s="98" t="s">
        <v>711</v>
      </c>
      <c r="D198" s="98"/>
      <c r="E198" s="99">
        <f>E199</f>
        <v>1775188.91</v>
      </c>
    </row>
    <row r="199" spans="1:5" ht="31.5">
      <c r="A199" s="97" t="s">
        <v>380</v>
      </c>
      <c r="B199" s="98" t="s">
        <v>94</v>
      </c>
      <c r="C199" s="98" t="s">
        <v>711</v>
      </c>
      <c r="D199" s="98" t="s">
        <v>735</v>
      </c>
      <c r="E199" s="99">
        <v>1775188.91</v>
      </c>
    </row>
    <row r="200" spans="1:5" ht="31.5">
      <c r="A200" s="97" t="s">
        <v>690</v>
      </c>
      <c r="B200" s="98" t="s">
        <v>94</v>
      </c>
      <c r="C200" s="98" t="s">
        <v>713</v>
      </c>
      <c r="D200" s="98"/>
      <c r="E200" s="99">
        <f>E201</f>
        <v>5868547.72</v>
      </c>
    </row>
    <row r="201" spans="1:5" ht="31.5">
      <c r="A201" s="97" t="s">
        <v>389</v>
      </c>
      <c r="B201" s="98" t="s">
        <v>94</v>
      </c>
      <c r="C201" s="98" t="s">
        <v>713</v>
      </c>
      <c r="D201" s="98" t="s">
        <v>751</v>
      </c>
      <c r="E201" s="99">
        <v>5868547.72</v>
      </c>
    </row>
    <row r="202" spans="1:5" ht="47.25">
      <c r="A202" s="105" t="s">
        <v>625</v>
      </c>
      <c r="B202" s="98" t="s">
        <v>94</v>
      </c>
      <c r="C202" s="98" t="s">
        <v>624</v>
      </c>
      <c r="D202" s="98"/>
      <c r="E202" s="99">
        <f>E203</f>
        <v>39253600</v>
      </c>
    </row>
    <row r="203" spans="1:5" ht="31.5">
      <c r="A203" s="97" t="s">
        <v>389</v>
      </c>
      <c r="B203" s="98" t="s">
        <v>94</v>
      </c>
      <c r="C203" s="98" t="s">
        <v>624</v>
      </c>
      <c r="D203" s="98" t="s">
        <v>751</v>
      </c>
      <c r="E203" s="99">
        <v>39253600</v>
      </c>
    </row>
    <row r="204" spans="1:5" ht="15.75">
      <c r="A204" s="97" t="s">
        <v>551</v>
      </c>
      <c r="B204" s="98" t="s">
        <v>550</v>
      </c>
      <c r="C204" s="98"/>
      <c r="D204" s="98"/>
      <c r="E204" s="99">
        <f>E205</f>
        <v>10262000</v>
      </c>
    </row>
    <row r="205" spans="1:5" ht="63">
      <c r="A205" s="97" t="s">
        <v>495</v>
      </c>
      <c r="B205" s="98" t="s">
        <v>550</v>
      </c>
      <c r="C205" s="98" t="s">
        <v>496</v>
      </c>
      <c r="D205" s="98"/>
      <c r="E205" s="99">
        <f>E206</f>
        <v>10262000</v>
      </c>
    </row>
    <row r="206" spans="1:5" ht="47.25">
      <c r="A206" s="97" t="s">
        <v>618</v>
      </c>
      <c r="B206" s="98" t="s">
        <v>550</v>
      </c>
      <c r="C206" s="98" t="s">
        <v>500</v>
      </c>
      <c r="D206" s="98"/>
      <c r="E206" s="99">
        <f>E207+E211+E209</f>
        <v>10262000</v>
      </c>
    </row>
    <row r="207" spans="1:5" ht="15.75">
      <c r="A207" s="97" t="s">
        <v>563</v>
      </c>
      <c r="B207" s="98" t="s">
        <v>550</v>
      </c>
      <c r="C207" s="98" t="s">
        <v>501</v>
      </c>
      <c r="D207" s="98"/>
      <c r="E207" s="99">
        <f>E208</f>
        <v>0</v>
      </c>
    </row>
    <row r="208" spans="1:5" ht="31.5">
      <c r="A208" s="97" t="s">
        <v>380</v>
      </c>
      <c r="B208" s="98" t="s">
        <v>550</v>
      </c>
      <c r="C208" s="98" t="s">
        <v>501</v>
      </c>
      <c r="D208" s="98" t="s">
        <v>735</v>
      </c>
      <c r="E208" s="99">
        <v>0</v>
      </c>
    </row>
    <row r="209" spans="1:5" ht="47.25">
      <c r="A209" s="97" t="s">
        <v>564</v>
      </c>
      <c r="B209" s="98" t="s">
        <v>550</v>
      </c>
      <c r="C209" s="98" t="s">
        <v>291</v>
      </c>
      <c r="D209" s="98"/>
      <c r="E209" s="99">
        <f>E210</f>
        <v>4790000</v>
      </c>
    </row>
    <row r="210" spans="1:5" ht="15.75">
      <c r="A210" s="97" t="s">
        <v>358</v>
      </c>
      <c r="B210" s="98" t="s">
        <v>550</v>
      </c>
      <c r="C210" s="98" t="s">
        <v>291</v>
      </c>
      <c r="D210" s="98" t="s">
        <v>746</v>
      </c>
      <c r="E210" s="99">
        <v>4790000</v>
      </c>
    </row>
    <row r="211" spans="1:5" ht="47.25">
      <c r="A211" s="97" t="s">
        <v>394</v>
      </c>
      <c r="B211" s="98" t="s">
        <v>550</v>
      </c>
      <c r="C211" s="98" t="s">
        <v>502</v>
      </c>
      <c r="D211" s="98"/>
      <c r="E211" s="99">
        <f>E212</f>
        <v>5472000</v>
      </c>
    </row>
    <row r="212" spans="1:5" ht="15.75">
      <c r="A212" s="97" t="s">
        <v>358</v>
      </c>
      <c r="B212" s="98" t="s">
        <v>550</v>
      </c>
      <c r="C212" s="98" t="s">
        <v>502</v>
      </c>
      <c r="D212" s="98" t="s">
        <v>746</v>
      </c>
      <c r="E212" s="99">
        <v>5472000</v>
      </c>
    </row>
    <row r="213" spans="1:5" ht="15.75">
      <c r="A213" s="97" t="s">
        <v>348</v>
      </c>
      <c r="B213" s="98" t="s">
        <v>347</v>
      </c>
      <c r="C213" s="98"/>
      <c r="D213" s="98"/>
      <c r="E213" s="99">
        <f>E214</f>
        <v>83000</v>
      </c>
    </row>
    <row r="214" spans="1:5" ht="63">
      <c r="A214" s="97" t="s">
        <v>495</v>
      </c>
      <c r="B214" s="98" t="s">
        <v>347</v>
      </c>
      <c r="C214" s="98" t="s">
        <v>496</v>
      </c>
      <c r="D214" s="98"/>
      <c r="E214" s="99">
        <f>E215</f>
        <v>83000</v>
      </c>
    </row>
    <row r="215" spans="1:5" ht="47.25">
      <c r="A215" s="97" t="s">
        <v>503</v>
      </c>
      <c r="B215" s="98" t="s">
        <v>347</v>
      </c>
      <c r="C215" s="98" t="s">
        <v>627</v>
      </c>
      <c r="D215" s="98"/>
      <c r="E215" s="99">
        <f>E218+E216</f>
        <v>83000</v>
      </c>
    </row>
    <row r="216" spans="1:5" ht="94.5">
      <c r="A216" s="105" t="s">
        <v>804</v>
      </c>
      <c r="B216" s="106" t="s">
        <v>347</v>
      </c>
      <c r="C216" s="107" t="s">
        <v>803</v>
      </c>
      <c r="D216" s="98"/>
      <c r="E216" s="99">
        <f>E217</f>
        <v>58100</v>
      </c>
    </row>
    <row r="217" spans="1:5" ht="31.5">
      <c r="A217" s="97" t="s">
        <v>380</v>
      </c>
      <c r="B217" s="106" t="s">
        <v>347</v>
      </c>
      <c r="C217" s="107" t="s">
        <v>803</v>
      </c>
      <c r="D217" s="98" t="s">
        <v>735</v>
      </c>
      <c r="E217" s="99">
        <v>58100</v>
      </c>
    </row>
    <row r="218" spans="1:5" ht="78.75">
      <c r="A218" s="108" t="s">
        <v>700</v>
      </c>
      <c r="B218" s="106" t="s">
        <v>347</v>
      </c>
      <c r="C218" s="106" t="s">
        <v>702</v>
      </c>
      <c r="D218" s="106"/>
      <c r="E218" s="109">
        <f>E219</f>
        <v>24900</v>
      </c>
    </row>
    <row r="219" spans="1:5" ht="31.5">
      <c r="A219" s="97" t="s">
        <v>380</v>
      </c>
      <c r="B219" s="98" t="s">
        <v>347</v>
      </c>
      <c r="C219" s="106" t="s">
        <v>702</v>
      </c>
      <c r="D219" s="98" t="s">
        <v>735</v>
      </c>
      <c r="E219" s="99">
        <v>24900</v>
      </c>
    </row>
    <row r="220" spans="1:5" ht="15.75">
      <c r="A220" s="93" t="s">
        <v>148</v>
      </c>
      <c r="B220" s="94" t="s">
        <v>17</v>
      </c>
      <c r="C220" s="94"/>
      <c r="D220" s="94"/>
      <c r="E220" s="95">
        <f>E221+E247+E296+E327+E302</f>
        <v>901033963.64</v>
      </c>
    </row>
    <row r="221" spans="1:5" ht="15.75">
      <c r="A221" s="97" t="s">
        <v>22</v>
      </c>
      <c r="B221" s="98" t="s">
        <v>18</v>
      </c>
      <c r="C221" s="98"/>
      <c r="D221" s="98"/>
      <c r="E221" s="99">
        <f>E222</f>
        <v>290011005.75000006</v>
      </c>
    </row>
    <row r="222" spans="1:5" ht="31.5">
      <c r="A222" s="97" t="s">
        <v>70</v>
      </c>
      <c r="B222" s="98" t="s">
        <v>18</v>
      </c>
      <c r="C222" s="98" t="s">
        <v>644</v>
      </c>
      <c r="D222" s="98"/>
      <c r="E222" s="99">
        <f>E223+E237+E240</f>
        <v>290011005.75000006</v>
      </c>
    </row>
    <row r="223" spans="1:5" ht="31.5">
      <c r="A223" s="97" t="s">
        <v>410</v>
      </c>
      <c r="B223" s="98" t="s">
        <v>18</v>
      </c>
      <c r="C223" s="98" t="s">
        <v>645</v>
      </c>
      <c r="D223" s="98"/>
      <c r="E223" s="99">
        <f>E224+E227+E231+E233+E235+E229</f>
        <v>282394397.96000004</v>
      </c>
    </row>
    <row r="224" spans="1:5" ht="15.75">
      <c r="A224" s="97" t="s">
        <v>395</v>
      </c>
      <c r="B224" s="98" t="s">
        <v>18</v>
      </c>
      <c r="C224" s="98" t="s">
        <v>414</v>
      </c>
      <c r="D224" s="98"/>
      <c r="E224" s="99">
        <f>E226+E225</f>
        <v>82569411.16000001</v>
      </c>
    </row>
    <row r="225" spans="1:5" ht="31.5">
      <c r="A225" s="97" t="s">
        <v>380</v>
      </c>
      <c r="B225" s="98" t="s">
        <v>18</v>
      </c>
      <c r="C225" s="98" t="s">
        <v>414</v>
      </c>
      <c r="D225" s="98" t="s">
        <v>735</v>
      </c>
      <c r="E225" s="99">
        <v>1899929.51</v>
      </c>
    </row>
    <row r="226" spans="1:5" ht="31.5">
      <c r="A226" s="97" t="s">
        <v>743</v>
      </c>
      <c r="B226" s="98" t="s">
        <v>18</v>
      </c>
      <c r="C226" s="98" t="s">
        <v>414</v>
      </c>
      <c r="D226" s="98" t="s">
        <v>744</v>
      </c>
      <c r="E226" s="99">
        <v>80669481.65</v>
      </c>
    </row>
    <row r="227" spans="1:5" ht="47.25">
      <c r="A227" s="97" t="s">
        <v>564</v>
      </c>
      <c r="B227" s="98" t="s">
        <v>18</v>
      </c>
      <c r="C227" s="98" t="s">
        <v>415</v>
      </c>
      <c r="D227" s="98"/>
      <c r="E227" s="99">
        <f>E228</f>
        <v>4051785.8</v>
      </c>
    </row>
    <row r="228" spans="1:5" ht="31.5">
      <c r="A228" s="97" t="s">
        <v>743</v>
      </c>
      <c r="B228" s="98" t="s">
        <v>18</v>
      </c>
      <c r="C228" s="98" t="s">
        <v>415</v>
      </c>
      <c r="D228" s="98" t="s">
        <v>744</v>
      </c>
      <c r="E228" s="99">
        <v>4051785.8</v>
      </c>
    </row>
    <row r="229" spans="1:5" ht="47.25">
      <c r="A229" s="97" t="s">
        <v>805</v>
      </c>
      <c r="B229" s="98" t="s">
        <v>18</v>
      </c>
      <c r="C229" s="98" t="s">
        <v>806</v>
      </c>
      <c r="D229" s="98"/>
      <c r="E229" s="99">
        <f>E230</f>
        <v>1923601</v>
      </c>
    </row>
    <row r="230" spans="1:5" ht="31.5">
      <c r="A230" s="97" t="s">
        <v>743</v>
      </c>
      <c r="B230" s="98" t="s">
        <v>18</v>
      </c>
      <c r="C230" s="98" t="s">
        <v>806</v>
      </c>
      <c r="D230" s="98" t="s">
        <v>744</v>
      </c>
      <c r="E230" s="99">
        <v>1923601</v>
      </c>
    </row>
    <row r="231" spans="1:5" ht="173.25">
      <c r="A231" s="97" t="s">
        <v>553</v>
      </c>
      <c r="B231" s="98" t="s">
        <v>18</v>
      </c>
      <c r="C231" s="98" t="s">
        <v>411</v>
      </c>
      <c r="D231" s="98"/>
      <c r="E231" s="99">
        <f>E232</f>
        <v>144780500</v>
      </c>
    </row>
    <row r="232" spans="1:5" ht="31.5">
      <c r="A232" s="97" t="s">
        <v>743</v>
      </c>
      <c r="B232" s="98" t="s">
        <v>18</v>
      </c>
      <c r="C232" s="98" t="s">
        <v>411</v>
      </c>
      <c r="D232" s="98" t="s">
        <v>744</v>
      </c>
      <c r="E232" s="99">
        <v>144780500</v>
      </c>
    </row>
    <row r="233" spans="1:5" ht="173.25">
      <c r="A233" s="97" t="s">
        <v>565</v>
      </c>
      <c r="B233" s="98" t="s">
        <v>18</v>
      </c>
      <c r="C233" s="98" t="s">
        <v>412</v>
      </c>
      <c r="D233" s="98"/>
      <c r="E233" s="99">
        <v>2636500</v>
      </c>
    </row>
    <row r="234" spans="1:5" ht="31.5">
      <c r="A234" s="97" t="s">
        <v>743</v>
      </c>
      <c r="B234" s="98" t="s">
        <v>18</v>
      </c>
      <c r="C234" s="98" t="s">
        <v>412</v>
      </c>
      <c r="D234" s="98" t="s">
        <v>744</v>
      </c>
      <c r="E234" s="99">
        <v>2636500</v>
      </c>
    </row>
    <row r="235" spans="1:5" ht="189">
      <c r="A235" s="97" t="s">
        <v>349</v>
      </c>
      <c r="B235" s="98" t="s">
        <v>18</v>
      </c>
      <c r="C235" s="98" t="s">
        <v>413</v>
      </c>
      <c r="D235" s="98"/>
      <c r="E235" s="99">
        <f>E236</f>
        <v>46432600</v>
      </c>
    </row>
    <row r="236" spans="1:5" ht="31.5">
      <c r="A236" s="97" t="s">
        <v>743</v>
      </c>
      <c r="B236" s="98" t="s">
        <v>18</v>
      </c>
      <c r="C236" s="98" t="s">
        <v>413</v>
      </c>
      <c r="D236" s="98" t="s">
        <v>744</v>
      </c>
      <c r="E236" s="99">
        <v>46432600</v>
      </c>
    </row>
    <row r="237" spans="1:5" ht="47.25">
      <c r="A237" s="97" t="s">
        <v>657</v>
      </c>
      <c r="B237" s="98" t="s">
        <v>18</v>
      </c>
      <c r="C237" s="98" t="s">
        <v>434</v>
      </c>
      <c r="D237" s="98"/>
      <c r="E237" s="99">
        <f>E238</f>
        <v>5068289.99</v>
      </c>
    </row>
    <row r="238" spans="1:5" ht="15.75">
      <c r="A238" s="97" t="s">
        <v>395</v>
      </c>
      <c r="B238" s="98" t="s">
        <v>18</v>
      </c>
      <c r="C238" s="98" t="s">
        <v>695</v>
      </c>
      <c r="D238" s="98"/>
      <c r="E238" s="99">
        <f>E239</f>
        <v>5068289.99</v>
      </c>
    </row>
    <row r="239" spans="1:5" ht="31.5">
      <c r="A239" s="97" t="s">
        <v>743</v>
      </c>
      <c r="B239" s="98" t="s">
        <v>18</v>
      </c>
      <c r="C239" s="98" t="s">
        <v>695</v>
      </c>
      <c r="D239" s="98" t="s">
        <v>744</v>
      </c>
      <c r="E239" s="99">
        <v>5068289.99</v>
      </c>
    </row>
    <row r="240" spans="1:5" ht="47.25">
      <c r="A240" s="97" t="s">
        <v>126</v>
      </c>
      <c r="B240" s="98" t="s">
        <v>18</v>
      </c>
      <c r="C240" s="98" t="s">
        <v>268</v>
      </c>
      <c r="D240" s="98"/>
      <c r="E240" s="99">
        <f>E243+E241+E245</f>
        <v>2548317.8</v>
      </c>
    </row>
    <row r="241" spans="1:5" ht="47.25">
      <c r="A241" s="97" t="s">
        <v>813</v>
      </c>
      <c r="B241" s="98" t="s">
        <v>18</v>
      </c>
      <c r="C241" s="98" t="s">
        <v>812</v>
      </c>
      <c r="D241" s="98"/>
      <c r="E241" s="99">
        <f>E242</f>
        <v>1029960</v>
      </c>
    </row>
    <row r="242" spans="1:5" ht="31.5">
      <c r="A242" s="97" t="s">
        <v>743</v>
      </c>
      <c r="B242" s="98" t="s">
        <v>18</v>
      </c>
      <c r="C242" s="98" t="s">
        <v>812</v>
      </c>
      <c r="D242" s="98" t="s">
        <v>744</v>
      </c>
      <c r="E242" s="99">
        <v>1029960</v>
      </c>
    </row>
    <row r="243" spans="1:5" ht="47.25">
      <c r="A243" s="97" t="s">
        <v>596</v>
      </c>
      <c r="B243" s="98" t="s">
        <v>18</v>
      </c>
      <c r="C243" s="98" t="s">
        <v>595</v>
      </c>
      <c r="D243" s="98"/>
      <c r="E243" s="99">
        <f>E244</f>
        <v>1125273.8</v>
      </c>
    </row>
    <row r="244" spans="1:5" ht="31.5">
      <c r="A244" s="97" t="s">
        <v>743</v>
      </c>
      <c r="B244" s="98" t="s">
        <v>18</v>
      </c>
      <c r="C244" s="98" t="s">
        <v>595</v>
      </c>
      <c r="D244" s="98" t="s">
        <v>744</v>
      </c>
      <c r="E244" s="99">
        <v>1125273.8</v>
      </c>
    </row>
    <row r="245" spans="1:5" ht="31.5">
      <c r="A245" s="97" t="s">
        <v>815</v>
      </c>
      <c r="B245" s="98" t="s">
        <v>18</v>
      </c>
      <c r="C245" s="98" t="s">
        <v>814</v>
      </c>
      <c r="D245" s="98"/>
      <c r="E245" s="99">
        <f>E246</f>
        <v>393084</v>
      </c>
    </row>
    <row r="246" spans="1:5" ht="31.5">
      <c r="A246" s="97" t="s">
        <v>743</v>
      </c>
      <c r="B246" s="98" t="s">
        <v>18</v>
      </c>
      <c r="C246" s="98" t="s">
        <v>814</v>
      </c>
      <c r="D246" s="98" t="s">
        <v>744</v>
      </c>
      <c r="E246" s="99">
        <v>393084</v>
      </c>
    </row>
    <row r="247" spans="1:5" ht="15.75">
      <c r="A247" s="97" t="s">
        <v>23</v>
      </c>
      <c r="B247" s="98" t="s">
        <v>149</v>
      </c>
      <c r="C247" s="98"/>
      <c r="D247" s="98"/>
      <c r="E247" s="99">
        <f>E248+E286</f>
        <v>552625164.3499999</v>
      </c>
    </row>
    <row r="248" spans="1:5" ht="31.5">
      <c r="A248" s="97" t="s">
        <v>70</v>
      </c>
      <c r="B248" s="98" t="s">
        <v>149</v>
      </c>
      <c r="C248" s="98" t="s">
        <v>644</v>
      </c>
      <c r="D248" s="98"/>
      <c r="E248" s="99">
        <f>E249+E269+E276+E283</f>
        <v>520283004.34999996</v>
      </c>
    </row>
    <row r="249" spans="1:5" ht="31.5">
      <c r="A249" s="97" t="s">
        <v>416</v>
      </c>
      <c r="B249" s="98" t="s">
        <v>149</v>
      </c>
      <c r="C249" s="98" t="s">
        <v>417</v>
      </c>
      <c r="D249" s="98"/>
      <c r="E249" s="99">
        <f>E250+E259+E263+E265+E267+E253+E255+E261+E257</f>
        <v>454215120.25</v>
      </c>
    </row>
    <row r="250" spans="1:5" ht="31.5">
      <c r="A250" s="97" t="s">
        <v>396</v>
      </c>
      <c r="B250" s="98" t="s">
        <v>149</v>
      </c>
      <c r="C250" s="98" t="s">
        <v>421</v>
      </c>
      <c r="D250" s="98"/>
      <c r="E250" s="99">
        <f>E251+E252</f>
        <v>116804100.05</v>
      </c>
    </row>
    <row r="251" spans="1:5" ht="31.5">
      <c r="A251" s="97" t="s">
        <v>743</v>
      </c>
      <c r="B251" s="98" t="s">
        <v>149</v>
      </c>
      <c r="C251" s="98" t="s">
        <v>421</v>
      </c>
      <c r="D251" s="98" t="s">
        <v>744</v>
      </c>
      <c r="E251" s="99">
        <v>115596059.05</v>
      </c>
    </row>
    <row r="252" spans="1:5" ht="15.75">
      <c r="A252" s="97" t="s">
        <v>736</v>
      </c>
      <c r="B252" s="98" t="s">
        <v>149</v>
      </c>
      <c r="C252" s="98" t="s">
        <v>421</v>
      </c>
      <c r="D252" s="98" t="s">
        <v>737</v>
      </c>
      <c r="E252" s="99">
        <v>1208041</v>
      </c>
    </row>
    <row r="253" spans="1:5" ht="47.25">
      <c r="A253" s="97" t="s">
        <v>270</v>
      </c>
      <c r="B253" s="98" t="s">
        <v>149</v>
      </c>
      <c r="C253" s="98" t="s">
        <v>269</v>
      </c>
      <c r="D253" s="98"/>
      <c r="E253" s="99">
        <f>E254</f>
        <v>663267</v>
      </c>
    </row>
    <row r="254" spans="1:5" ht="31.5">
      <c r="A254" s="97" t="s">
        <v>743</v>
      </c>
      <c r="B254" s="98" t="s">
        <v>149</v>
      </c>
      <c r="C254" s="98" t="s">
        <v>269</v>
      </c>
      <c r="D254" s="98" t="s">
        <v>744</v>
      </c>
      <c r="E254" s="99">
        <v>663267</v>
      </c>
    </row>
    <row r="255" spans="1:5" ht="47.25">
      <c r="A255" s="97" t="s">
        <v>271</v>
      </c>
      <c r="B255" s="98" t="s">
        <v>149</v>
      </c>
      <c r="C255" s="98" t="s">
        <v>127</v>
      </c>
      <c r="D255" s="98"/>
      <c r="E255" s="99">
        <f>E256</f>
        <v>263839</v>
      </c>
    </row>
    <row r="256" spans="1:5" ht="31.5">
      <c r="A256" s="97" t="s">
        <v>743</v>
      </c>
      <c r="B256" s="98" t="s">
        <v>149</v>
      </c>
      <c r="C256" s="98" t="s">
        <v>127</v>
      </c>
      <c r="D256" s="98" t="s">
        <v>744</v>
      </c>
      <c r="E256" s="99">
        <v>263839</v>
      </c>
    </row>
    <row r="257" spans="1:5" ht="47.25">
      <c r="A257" s="97" t="s">
        <v>816</v>
      </c>
      <c r="B257" s="98" t="s">
        <v>149</v>
      </c>
      <c r="C257" s="98" t="s">
        <v>817</v>
      </c>
      <c r="D257" s="98"/>
      <c r="E257" s="99">
        <f>E258</f>
        <v>46400</v>
      </c>
    </row>
    <row r="258" spans="1:5" ht="31.5">
      <c r="A258" s="97" t="s">
        <v>743</v>
      </c>
      <c r="B258" s="98" t="s">
        <v>149</v>
      </c>
      <c r="C258" s="98" t="s">
        <v>817</v>
      </c>
      <c r="D258" s="98" t="s">
        <v>744</v>
      </c>
      <c r="E258" s="99">
        <v>46400</v>
      </c>
    </row>
    <row r="259" spans="1:5" ht="47.25">
      <c r="A259" s="97" t="s">
        <v>564</v>
      </c>
      <c r="B259" s="98" t="s">
        <v>149</v>
      </c>
      <c r="C259" s="98" t="s">
        <v>422</v>
      </c>
      <c r="D259" s="98"/>
      <c r="E259" s="99">
        <f>E260</f>
        <v>12221714.2</v>
      </c>
    </row>
    <row r="260" spans="1:5" ht="31.5">
      <c r="A260" s="97" t="s">
        <v>743</v>
      </c>
      <c r="B260" s="98" t="s">
        <v>149</v>
      </c>
      <c r="C260" s="98" t="s">
        <v>422</v>
      </c>
      <c r="D260" s="98" t="s">
        <v>744</v>
      </c>
      <c r="E260" s="99">
        <v>12221714.2</v>
      </c>
    </row>
    <row r="261" spans="1:5" ht="31.5">
      <c r="A261" s="97" t="s">
        <v>294</v>
      </c>
      <c r="B261" s="98" t="s">
        <v>149</v>
      </c>
      <c r="C261" s="98" t="s">
        <v>293</v>
      </c>
      <c r="D261" s="98"/>
      <c r="E261" s="99">
        <f>E262</f>
        <v>1875000</v>
      </c>
    </row>
    <row r="262" spans="1:5" ht="31.5">
      <c r="A262" s="97" t="s">
        <v>743</v>
      </c>
      <c r="B262" s="98" t="s">
        <v>149</v>
      </c>
      <c r="C262" s="98" t="s">
        <v>293</v>
      </c>
      <c r="D262" s="98" t="s">
        <v>744</v>
      </c>
      <c r="E262" s="99">
        <v>1875000</v>
      </c>
    </row>
    <row r="263" spans="1:5" ht="141.75">
      <c r="A263" s="97" t="s">
        <v>566</v>
      </c>
      <c r="B263" s="98" t="s">
        <v>149</v>
      </c>
      <c r="C263" s="98" t="s">
        <v>418</v>
      </c>
      <c r="D263" s="98"/>
      <c r="E263" s="99">
        <f>E264</f>
        <v>279632400</v>
      </c>
    </row>
    <row r="264" spans="1:5" ht="31.5">
      <c r="A264" s="97" t="s">
        <v>743</v>
      </c>
      <c r="B264" s="98" t="s">
        <v>149</v>
      </c>
      <c r="C264" s="98" t="s">
        <v>418</v>
      </c>
      <c r="D264" s="98" t="s">
        <v>744</v>
      </c>
      <c r="E264" s="99">
        <v>279632400</v>
      </c>
    </row>
    <row r="265" spans="1:5" ht="157.5">
      <c r="A265" s="97" t="s">
        <v>769</v>
      </c>
      <c r="B265" s="98" t="s">
        <v>149</v>
      </c>
      <c r="C265" s="98" t="s">
        <v>419</v>
      </c>
      <c r="D265" s="98"/>
      <c r="E265" s="99">
        <f>E266</f>
        <v>9529000</v>
      </c>
    </row>
    <row r="266" spans="1:5" ht="31.5">
      <c r="A266" s="97" t="s">
        <v>743</v>
      </c>
      <c r="B266" s="98" t="s">
        <v>149</v>
      </c>
      <c r="C266" s="98" t="s">
        <v>419</v>
      </c>
      <c r="D266" s="98" t="s">
        <v>744</v>
      </c>
      <c r="E266" s="99">
        <v>9529000</v>
      </c>
    </row>
    <row r="267" spans="1:5" ht="173.25">
      <c r="A267" s="97" t="s">
        <v>373</v>
      </c>
      <c r="B267" s="98" t="s">
        <v>149</v>
      </c>
      <c r="C267" s="98" t="s">
        <v>420</v>
      </c>
      <c r="D267" s="98"/>
      <c r="E267" s="99">
        <f>E268</f>
        <v>33179400</v>
      </c>
    </row>
    <row r="268" spans="1:5" s="96" customFormat="1" ht="31.5">
      <c r="A268" s="97" t="s">
        <v>743</v>
      </c>
      <c r="B268" s="98" t="s">
        <v>149</v>
      </c>
      <c r="C268" s="98" t="s">
        <v>420</v>
      </c>
      <c r="D268" s="98" t="s">
        <v>744</v>
      </c>
      <c r="E268" s="99">
        <v>33179400</v>
      </c>
    </row>
    <row r="269" spans="1:5" s="96" customFormat="1" ht="31.5">
      <c r="A269" s="97" t="s">
        <v>423</v>
      </c>
      <c r="B269" s="98" t="s">
        <v>149</v>
      </c>
      <c r="C269" s="98" t="s">
        <v>424</v>
      </c>
      <c r="D269" s="98"/>
      <c r="E269" s="99">
        <f>E270+E274+E272</f>
        <v>56026417.21</v>
      </c>
    </row>
    <row r="270" spans="1:5" s="96" customFormat="1" ht="15.75">
      <c r="A270" s="97" t="s">
        <v>397</v>
      </c>
      <c r="B270" s="98" t="s">
        <v>149</v>
      </c>
      <c r="C270" s="98" t="s">
        <v>425</v>
      </c>
      <c r="D270" s="98"/>
      <c r="E270" s="99">
        <f>E271</f>
        <v>50866217.21</v>
      </c>
    </row>
    <row r="271" spans="1:5" s="96" customFormat="1" ht="31.5">
      <c r="A271" s="97" t="s">
        <v>743</v>
      </c>
      <c r="B271" s="98" t="s">
        <v>149</v>
      </c>
      <c r="C271" s="98" t="s">
        <v>425</v>
      </c>
      <c r="D271" s="98" t="s">
        <v>744</v>
      </c>
      <c r="E271" s="99">
        <v>50866217.21</v>
      </c>
    </row>
    <row r="272" spans="1:5" s="96" customFormat="1" ht="47.25">
      <c r="A272" s="97" t="s">
        <v>564</v>
      </c>
      <c r="B272" s="98" t="s">
        <v>149</v>
      </c>
      <c r="C272" s="98" t="s">
        <v>309</v>
      </c>
      <c r="D272" s="98"/>
      <c r="E272" s="99">
        <f>E273</f>
        <v>440200</v>
      </c>
    </row>
    <row r="273" spans="1:5" s="96" customFormat="1" ht="31.5">
      <c r="A273" s="97" t="s">
        <v>743</v>
      </c>
      <c r="B273" s="98" t="s">
        <v>149</v>
      </c>
      <c r="C273" s="98" t="s">
        <v>309</v>
      </c>
      <c r="D273" s="98" t="s">
        <v>744</v>
      </c>
      <c r="E273" s="99">
        <v>440200</v>
      </c>
    </row>
    <row r="274" spans="1:5" s="96" customFormat="1" ht="63">
      <c r="A274" s="97" t="s">
        <v>798</v>
      </c>
      <c r="B274" s="98" t="s">
        <v>149</v>
      </c>
      <c r="C274" s="98" t="s">
        <v>272</v>
      </c>
      <c r="D274" s="98"/>
      <c r="E274" s="99">
        <f>E275</f>
        <v>4720000</v>
      </c>
    </row>
    <row r="275" spans="1:5" s="96" customFormat="1" ht="31.5">
      <c r="A275" s="97" t="s">
        <v>743</v>
      </c>
      <c r="B275" s="98" t="s">
        <v>149</v>
      </c>
      <c r="C275" s="98" t="s">
        <v>272</v>
      </c>
      <c r="D275" s="98" t="s">
        <v>744</v>
      </c>
      <c r="E275" s="99">
        <v>4720000</v>
      </c>
    </row>
    <row r="276" spans="1:5" ht="47.25">
      <c r="A276" s="97" t="s">
        <v>426</v>
      </c>
      <c r="B276" s="98" t="s">
        <v>149</v>
      </c>
      <c r="C276" s="98" t="s">
        <v>434</v>
      </c>
      <c r="D276" s="98"/>
      <c r="E276" s="99">
        <f>E279+E277+E281</f>
        <v>9891466.89</v>
      </c>
    </row>
    <row r="277" spans="1:5" ht="15.75">
      <c r="A277" s="97" t="s">
        <v>395</v>
      </c>
      <c r="B277" s="98" t="s">
        <v>149</v>
      </c>
      <c r="C277" s="98" t="s">
        <v>696</v>
      </c>
      <c r="D277" s="98"/>
      <c r="E277" s="99">
        <f>E278</f>
        <v>8741342.43</v>
      </c>
    </row>
    <row r="278" spans="1:5" ht="31.5">
      <c r="A278" s="97" t="s">
        <v>743</v>
      </c>
      <c r="B278" s="98" t="s">
        <v>149</v>
      </c>
      <c r="C278" s="98" t="s">
        <v>696</v>
      </c>
      <c r="D278" s="98" t="s">
        <v>744</v>
      </c>
      <c r="E278" s="99">
        <v>8741342.43</v>
      </c>
    </row>
    <row r="279" spans="1:5" ht="126">
      <c r="A279" s="97" t="s">
        <v>398</v>
      </c>
      <c r="B279" s="98" t="s">
        <v>149</v>
      </c>
      <c r="C279" s="98" t="s">
        <v>637</v>
      </c>
      <c r="D279" s="98"/>
      <c r="E279" s="99">
        <f>E280</f>
        <v>772800</v>
      </c>
    </row>
    <row r="280" spans="1:5" ht="15.75">
      <c r="A280" s="97" t="s">
        <v>748</v>
      </c>
      <c r="B280" s="98" t="s">
        <v>149</v>
      </c>
      <c r="C280" s="98" t="s">
        <v>637</v>
      </c>
      <c r="D280" s="98" t="s">
        <v>747</v>
      </c>
      <c r="E280" s="99">
        <v>772800</v>
      </c>
    </row>
    <row r="281" spans="1:5" ht="31.5">
      <c r="A281" s="105" t="s">
        <v>819</v>
      </c>
      <c r="B281" s="98" t="s">
        <v>149</v>
      </c>
      <c r="C281" s="98" t="s">
        <v>818</v>
      </c>
      <c r="D281" s="98"/>
      <c r="E281" s="99">
        <f>E282</f>
        <v>377324.46</v>
      </c>
    </row>
    <row r="282" spans="1:5" ht="31.5">
      <c r="A282" s="97" t="s">
        <v>743</v>
      </c>
      <c r="B282" s="98" t="s">
        <v>149</v>
      </c>
      <c r="C282" s="98" t="s">
        <v>818</v>
      </c>
      <c r="D282" s="98" t="s">
        <v>744</v>
      </c>
      <c r="E282" s="99">
        <v>377324.46</v>
      </c>
    </row>
    <row r="283" spans="1:5" ht="47.25">
      <c r="A283" s="97" t="s">
        <v>126</v>
      </c>
      <c r="B283" s="98" t="s">
        <v>149</v>
      </c>
      <c r="C283" s="98" t="s">
        <v>268</v>
      </c>
      <c r="D283" s="98"/>
      <c r="E283" s="99">
        <f>E284</f>
        <v>150000</v>
      </c>
    </row>
    <row r="284" spans="1:5" ht="31.5">
      <c r="A284" s="105" t="s">
        <v>857</v>
      </c>
      <c r="B284" s="98" t="s">
        <v>149</v>
      </c>
      <c r="C284" s="98" t="s">
        <v>814</v>
      </c>
      <c r="D284" s="98"/>
      <c r="E284" s="99">
        <f>E285</f>
        <v>150000</v>
      </c>
    </row>
    <row r="285" spans="1:5" ht="31.5">
      <c r="A285" s="97" t="s">
        <v>743</v>
      </c>
      <c r="B285" s="98" t="s">
        <v>149</v>
      </c>
      <c r="C285" s="98" t="s">
        <v>814</v>
      </c>
      <c r="D285" s="98" t="s">
        <v>744</v>
      </c>
      <c r="E285" s="99">
        <v>150000</v>
      </c>
    </row>
    <row r="286" spans="1:5" ht="31.5">
      <c r="A286" s="97" t="s">
        <v>570</v>
      </c>
      <c r="B286" s="98" t="s">
        <v>149</v>
      </c>
      <c r="C286" s="98" t="s">
        <v>463</v>
      </c>
      <c r="D286" s="98"/>
      <c r="E286" s="99">
        <f>E287</f>
        <v>32342160</v>
      </c>
    </row>
    <row r="287" spans="1:5" ht="31.5">
      <c r="A287" s="97" t="s">
        <v>469</v>
      </c>
      <c r="B287" s="98" t="s">
        <v>149</v>
      </c>
      <c r="C287" s="98" t="s">
        <v>471</v>
      </c>
      <c r="D287" s="98"/>
      <c r="E287" s="99">
        <f>E288+E292+E294+E290</f>
        <v>32342160</v>
      </c>
    </row>
    <row r="288" spans="1:5" ht="15.75">
      <c r="A288" s="97" t="s">
        <v>397</v>
      </c>
      <c r="B288" s="98" t="s">
        <v>149</v>
      </c>
      <c r="C288" s="98" t="s">
        <v>472</v>
      </c>
      <c r="D288" s="98"/>
      <c r="E288" s="99">
        <f>E289</f>
        <v>25205000</v>
      </c>
    </row>
    <row r="289" spans="1:5" ht="31.5">
      <c r="A289" s="97" t="s">
        <v>743</v>
      </c>
      <c r="B289" s="98" t="s">
        <v>149</v>
      </c>
      <c r="C289" s="98" t="s">
        <v>472</v>
      </c>
      <c r="D289" s="98" t="s">
        <v>744</v>
      </c>
      <c r="E289" s="99">
        <v>25205000</v>
      </c>
    </row>
    <row r="290" spans="1:5" ht="31.5">
      <c r="A290" s="97" t="s">
        <v>370</v>
      </c>
      <c r="B290" s="98" t="s">
        <v>149</v>
      </c>
      <c r="C290" s="98" t="s">
        <v>369</v>
      </c>
      <c r="D290" s="98"/>
      <c r="E290" s="99">
        <f>E291</f>
        <v>700000</v>
      </c>
    </row>
    <row r="291" spans="1:5" ht="31.5">
      <c r="A291" s="97" t="s">
        <v>743</v>
      </c>
      <c r="B291" s="98" t="s">
        <v>149</v>
      </c>
      <c r="C291" s="98" t="s">
        <v>369</v>
      </c>
      <c r="D291" s="98" t="s">
        <v>744</v>
      </c>
      <c r="E291" s="99">
        <v>700000</v>
      </c>
    </row>
    <row r="292" spans="1:5" ht="63">
      <c r="A292" s="97" t="s">
        <v>798</v>
      </c>
      <c r="B292" s="98" t="s">
        <v>149</v>
      </c>
      <c r="C292" s="98" t="s">
        <v>273</v>
      </c>
      <c r="D292" s="98"/>
      <c r="E292" s="99">
        <f>E293</f>
        <v>6090000</v>
      </c>
    </row>
    <row r="293" spans="1:5" ht="31.5">
      <c r="A293" s="97" t="s">
        <v>743</v>
      </c>
      <c r="B293" s="98" t="s">
        <v>149</v>
      </c>
      <c r="C293" s="98" t="s">
        <v>273</v>
      </c>
      <c r="D293" s="98" t="s">
        <v>744</v>
      </c>
      <c r="E293" s="99">
        <v>6090000</v>
      </c>
    </row>
    <row r="294" spans="1:5" ht="31.5">
      <c r="A294" s="97" t="s">
        <v>799</v>
      </c>
      <c r="B294" s="98" t="s">
        <v>149</v>
      </c>
      <c r="C294" s="98" t="s">
        <v>295</v>
      </c>
      <c r="D294" s="98"/>
      <c r="E294" s="99">
        <f>E295</f>
        <v>347160</v>
      </c>
    </row>
    <row r="295" spans="1:5" ht="31.5">
      <c r="A295" s="97" t="s">
        <v>743</v>
      </c>
      <c r="B295" s="98" t="s">
        <v>149</v>
      </c>
      <c r="C295" s="98" t="s">
        <v>295</v>
      </c>
      <c r="D295" s="98" t="s">
        <v>744</v>
      </c>
      <c r="E295" s="99">
        <v>347160</v>
      </c>
    </row>
    <row r="296" spans="1:5" ht="15.75">
      <c r="A296" s="97" t="s">
        <v>767</v>
      </c>
      <c r="B296" s="98" t="s">
        <v>19</v>
      </c>
      <c r="C296" s="98"/>
      <c r="D296" s="98"/>
      <c r="E296" s="99">
        <f>E299</f>
        <v>369436.7</v>
      </c>
    </row>
    <row r="297" spans="1:5" ht="31.5">
      <c r="A297" s="97" t="s">
        <v>70</v>
      </c>
      <c r="B297" s="98" t="s">
        <v>19</v>
      </c>
      <c r="C297" s="98" t="s">
        <v>644</v>
      </c>
      <c r="D297" s="98"/>
      <c r="E297" s="99">
        <f>E299</f>
        <v>369436.7</v>
      </c>
    </row>
    <row r="298" spans="1:5" ht="31.5">
      <c r="A298" s="97" t="s">
        <v>541</v>
      </c>
      <c r="B298" s="98" t="s">
        <v>19</v>
      </c>
      <c r="C298" s="98" t="s">
        <v>431</v>
      </c>
      <c r="D298" s="98"/>
      <c r="E298" s="99">
        <f>E299</f>
        <v>369436.7</v>
      </c>
    </row>
    <row r="299" spans="1:5" ht="15.75">
      <c r="A299" s="97" t="s">
        <v>752</v>
      </c>
      <c r="B299" s="98" t="s">
        <v>19</v>
      </c>
      <c r="C299" s="98" t="s">
        <v>632</v>
      </c>
      <c r="D299" s="98"/>
      <c r="E299" s="99">
        <f>E300+E301</f>
        <v>369436.7</v>
      </c>
    </row>
    <row r="300" spans="1:5" ht="47.25">
      <c r="A300" s="97" t="s">
        <v>733</v>
      </c>
      <c r="B300" s="98" t="s">
        <v>19</v>
      </c>
      <c r="C300" s="98" t="s">
        <v>632</v>
      </c>
      <c r="D300" s="98" t="s">
        <v>734</v>
      </c>
      <c r="E300" s="99">
        <v>354936.7</v>
      </c>
    </row>
    <row r="301" spans="1:5" ht="31.5">
      <c r="A301" s="97" t="s">
        <v>380</v>
      </c>
      <c r="B301" s="98" t="s">
        <v>19</v>
      </c>
      <c r="C301" s="98" t="s">
        <v>632</v>
      </c>
      <c r="D301" s="98" t="s">
        <v>735</v>
      </c>
      <c r="E301" s="99">
        <v>14500</v>
      </c>
    </row>
    <row r="302" spans="1:5" ht="15.75">
      <c r="A302" s="97" t="s">
        <v>159</v>
      </c>
      <c r="B302" s="98" t="s">
        <v>150</v>
      </c>
      <c r="C302" s="98"/>
      <c r="D302" s="98"/>
      <c r="E302" s="99">
        <f>E303+E317+E323</f>
        <v>31097172.37</v>
      </c>
    </row>
    <row r="303" spans="1:5" ht="31.5">
      <c r="A303" s="97" t="s">
        <v>70</v>
      </c>
      <c r="B303" s="98" t="s">
        <v>150</v>
      </c>
      <c r="C303" s="98" t="s">
        <v>644</v>
      </c>
      <c r="D303" s="98"/>
      <c r="E303" s="99">
        <f>E304</f>
        <v>20219997.37</v>
      </c>
    </row>
    <row r="304" spans="1:5" ht="31.5">
      <c r="A304" s="97" t="s">
        <v>430</v>
      </c>
      <c r="B304" s="98" t="s">
        <v>150</v>
      </c>
      <c r="C304" s="98" t="s">
        <v>427</v>
      </c>
      <c r="D304" s="98"/>
      <c r="E304" s="99">
        <f>E305+E311+E314+E308</f>
        <v>20219997.37</v>
      </c>
    </row>
    <row r="305" spans="1:5" ht="15.75">
      <c r="A305" s="97" t="s">
        <v>103</v>
      </c>
      <c r="B305" s="98" t="s">
        <v>150</v>
      </c>
      <c r="C305" s="98" t="s">
        <v>628</v>
      </c>
      <c r="D305" s="98"/>
      <c r="E305" s="99">
        <f>E307+E306</f>
        <v>1721750.5299999998</v>
      </c>
    </row>
    <row r="306" spans="1:5" ht="15.75">
      <c r="A306" s="97" t="s">
        <v>748</v>
      </c>
      <c r="B306" s="98" t="s">
        <v>150</v>
      </c>
      <c r="C306" s="98" t="s">
        <v>628</v>
      </c>
      <c r="D306" s="98" t="s">
        <v>747</v>
      </c>
      <c r="E306" s="99">
        <v>298275.6</v>
      </c>
    </row>
    <row r="307" spans="1:5" ht="31.5">
      <c r="A307" s="97" t="s">
        <v>743</v>
      </c>
      <c r="B307" s="98" t="s">
        <v>150</v>
      </c>
      <c r="C307" s="98" t="s">
        <v>628</v>
      </c>
      <c r="D307" s="98" t="s">
        <v>744</v>
      </c>
      <c r="E307" s="99">
        <v>1423474.93</v>
      </c>
    </row>
    <row r="308" spans="1:5" ht="15.75">
      <c r="A308" s="97" t="s">
        <v>800</v>
      </c>
      <c r="B308" s="98" t="s">
        <v>150</v>
      </c>
      <c r="C308" s="98" t="s">
        <v>296</v>
      </c>
      <c r="D308" s="98"/>
      <c r="E308" s="99">
        <f>E309+E310</f>
        <v>1083646.84</v>
      </c>
    </row>
    <row r="309" spans="1:5" ht="31.5">
      <c r="A309" s="97" t="s">
        <v>389</v>
      </c>
      <c r="B309" s="98" t="s">
        <v>150</v>
      </c>
      <c r="C309" s="98" t="s">
        <v>296</v>
      </c>
      <c r="D309" s="98" t="s">
        <v>751</v>
      </c>
      <c r="E309" s="99">
        <v>673012.06</v>
      </c>
    </row>
    <row r="310" spans="1:5" ht="31.5">
      <c r="A310" s="97" t="s">
        <v>743</v>
      </c>
      <c r="B310" s="98" t="s">
        <v>150</v>
      </c>
      <c r="C310" s="98" t="s">
        <v>296</v>
      </c>
      <c r="D310" s="98" t="s">
        <v>744</v>
      </c>
      <c r="E310" s="99">
        <v>410634.78</v>
      </c>
    </row>
    <row r="311" spans="1:5" ht="47.25">
      <c r="A311" s="97" t="s">
        <v>399</v>
      </c>
      <c r="B311" s="98" t="s">
        <v>150</v>
      </c>
      <c r="C311" s="98" t="s">
        <v>629</v>
      </c>
      <c r="D311" s="98"/>
      <c r="E311" s="99">
        <f>E313+E312</f>
        <v>15544500</v>
      </c>
    </row>
    <row r="312" spans="1:5" ht="15.75">
      <c r="A312" s="97" t="s">
        <v>748</v>
      </c>
      <c r="B312" s="98" t="s">
        <v>150</v>
      </c>
      <c r="C312" s="98" t="s">
        <v>629</v>
      </c>
      <c r="D312" s="98" t="s">
        <v>747</v>
      </c>
      <c r="E312" s="99">
        <v>10504463.4</v>
      </c>
    </row>
    <row r="313" spans="1:5" ht="31.5">
      <c r="A313" s="97" t="s">
        <v>743</v>
      </c>
      <c r="B313" s="98" t="s">
        <v>150</v>
      </c>
      <c r="C313" s="98" t="s">
        <v>629</v>
      </c>
      <c r="D313" s="98" t="s">
        <v>744</v>
      </c>
      <c r="E313" s="99">
        <v>5040036.6</v>
      </c>
    </row>
    <row r="314" spans="1:5" ht="31.5">
      <c r="A314" s="97" t="s">
        <v>400</v>
      </c>
      <c r="B314" s="98" t="s">
        <v>150</v>
      </c>
      <c r="C314" s="98" t="s">
        <v>630</v>
      </c>
      <c r="D314" s="98"/>
      <c r="E314" s="99">
        <f>E316+E315</f>
        <v>1870100</v>
      </c>
    </row>
    <row r="315" spans="1:5" ht="15.75">
      <c r="A315" s="97" t="s">
        <v>748</v>
      </c>
      <c r="B315" s="98" t="s">
        <v>150</v>
      </c>
      <c r="C315" s="98" t="s">
        <v>630</v>
      </c>
      <c r="D315" s="98" t="s">
        <v>747</v>
      </c>
      <c r="E315" s="99">
        <v>1473606.26</v>
      </c>
    </row>
    <row r="316" spans="1:5" ht="31.5">
      <c r="A316" s="97" t="s">
        <v>743</v>
      </c>
      <c r="B316" s="98" t="s">
        <v>150</v>
      </c>
      <c r="C316" s="98" t="s">
        <v>630</v>
      </c>
      <c r="D316" s="98" t="s">
        <v>744</v>
      </c>
      <c r="E316" s="99">
        <v>396493.74</v>
      </c>
    </row>
    <row r="317" spans="1:5" ht="47.25">
      <c r="A317" s="97" t="s">
        <v>443</v>
      </c>
      <c r="B317" s="98" t="s">
        <v>150</v>
      </c>
      <c r="C317" s="98" t="s">
        <v>444</v>
      </c>
      <c r="D317" s="98"/>
      <c r="E317" s="99">
        <f>E318</f>
        <v>10697175</v>
      </c>
    </row>
    <row r="318" spans="1:5" ht="15.75">
      <c r="A318" s="97" t="s">
        <v>381</v>
      </c>
      <c r="B318" s="98" t="s">
        <v>150</v>
      </c>
      <c r="C318" s="98" t="s">
        <v>446</v>
      </c>
      <c r="D318" s="98"/>
      <c r="E318" s="99">
        <f>E319+E321</f>
        <v>10697175</v>
      </c>
    </row>
    <row r="319" spans="1:5" ht="15.75">
      <c r="A319" s="97" t="s">
        <v>750</v>
      </c>
      <c r="B319" s="98" t="s">
        <v>150</v>
      </c>
      <c r="C319" s="98" t="s">
        <v>447</v>
      </c>
      <c r="D319" s="98"/>
      <c r="E319" s="99">
        <f>E320</f>
        <v>10326175</v>
      </c>
    </row>
    <row r="320" spans="1:5" ht="31.5">
      <c r="A320" s="97" t="s">
        <v>743</v>
      </c>
      <c r="B320" s="98" t="s">
        <v>150</v>
      </c>
      <c r="C320" s="98" t="s">
        <v>447</v>
      </c>
      <c r="D320" s="98" t="s">
        <v>744</v>
      </c>
      <c r="E320" s="99">
        <v>10326175</v>
      </c>
    </row>
    <row r="321" spans="1:5" ht="47.25">
      <c r="A321" s="97" t="s">
        <v>564</v>
      </c>
      <c r="B321" s="98" t="s">
        <v>150</v>
      </c>
      <c r="C321" s="98" t="s">
        <v>297</v>
      </c>
      <c r="D321" s="98"/>
      <c r="E321" s="99">
        <f>E322</f>
        <v>371000</v>
      </c>
    </row>
    <row r="322" spans="1:5" ht="31.5">
      <c r="A322" s="97" t="s">
        <v>743</v>
      </c>
      <c r="B322" s="98" t="s">
        <v>150</v>
      </c>
      <c r="C322" s="98" t="s">
        <v>297</v>
      </c>
      <c r="D322" s="98" t="s">
        <v>744</v>
      </c>
      <c r="E322" s="99">
        <v>371000</v>
      </c>
    </row>
    <row r="323" spans="1:5" ht="31.5">
      <c r="A323" s="97" t="s">
        <v>525</v>
      </c>
      <c r="B323" s="98" t="s">
        <v>150</v>
      </c>
      <c r="C323" s="98" t="s">
        <v>526</v>
      </c>
      <c r="D323" s="98"/>
      <c r="E323" s="99">
        <f>E324</f>
        <v>180000</v>
      </c>
    </row>
    <row r="324" spans="1:5" s="96" customFormat="1" ht="31.5">
      <c r="A324" s="97" t="s">
        <v>530</v>
      </c>
      <c r="B324" s="98" t="s">
        <v>150</v>
      </c>
      <c r="C324" s="98" t="s">
        <v>532</v>
      </c>
      <c r="D324" s="98"/>
      <c r="E324" s="99">
        <f>E325</f>
        <v>180000</v>
      </c>
    </row>
    <row r="325" spans="1:5" ht="15.75">
      <c r="A325" s="97" t="s">
        <v>103</v>
      </c>
      <c r="B325" s="98" t="s">
        <v>150</v>
      </c>
      <c r="C325" s="98" t="s">
        <v>531</v>
      </c>
      <c r="D325" s="98"/>
      <c r="E325" s="99">
        <f>E326</f>
        <v>180000</v>
      </c>
    </row>
    <row r="326" spans="1:5" ht="31.5">
      <c r="A326" s="97" t="s">
        <v>743</v>
      </c>
      <c r="B326" s="98" t="s">
        <v>150</v>
      </c>
      <c r="C326" s="98" t="s">
        <v>531</v>
      </c>
      <c r="D326" s="98" t="s">
        <v>744</v>
      </c>
      <c r="E326" s="99">
        <v>180000</v>
      </c>
    </row>
    <row r="327" spans="1:5" ht="15.75">
      <c r="A327" s="97" t="s">
        <v>151</v>
      </c>
      <c r="B327" s="98" t="s">
        <v>152</v>
      </c>
      <c r="C327" s="98"/>
      <c r="D327" s="98"/>
      <c r="E327" s="99">
        <f>E328</f>
        <v>26931184.47</v>
      </c>
    </row>
    <row r="328" spans="1:5" ht="31.5">
      <c r="A328" s="97" t="s">
        <v>70</v>
      </c>
      <c r="B328" s="98" t="s">
        <v>152</v>
      </c>
      <c r="C328" s="98" t="s">
        <v>644</v>
      </c>
      <c r="D328" s="98"/>
      <c r="E328" s="99">
        <f>E329+E333</f>
        <v>26931184.47</v>
      </c>
    </row>
    <row r="329" spans="1:5" ht="31.5">
      <c r="A329" s="97" t="s">
        <v>432</v>
      </c>
      <c r="B329" s="98" t="s">
        <v>152</v>
      </c>
      <c r="C329" s="98" t="s">
        <v>429</v>
      </c>
      <c r="D329" s="98"/>
      <c r="E329" s="99">
        <f>E330</f>
        <v>1815140.3599999999</v>
      </c>
    </row>
    <row r="330" spans="1:5" ht="15.75">
      <c r="A330" s="97" t="s">
        <v>401</v>
      </c>
      <c r="B330" s="98" t="s">
        <v>152</v>
      </c>
      <c r="C330" s="98" t="s">
        <v>631</v>
      </c>
      <c r="D330" s="98"/>
      <c r="E330" s="99">
        <f>E331+E332</f>
        <v>1815140.3599999999</v>
      </c>
    </row>
    <row r="331" spans="1:5" ht="47.25">
      <c r="A331" s="97" t="s">
        <v>733</v>
      </c>
      <c r="B331" s="98" t="s">
        <v>152</v>
      </c>
      <c r="C331" s="98" t="s">
        <v>631</v>
      </c>
      <c r="D331" s="98" t="s">
        <v>734</v>
      </c>
      <c r="E331" s="99">
        <v>290281.63</v>
      </c>
    </row>
    <row r="332" spans="1:5" ht="31.5">
      <c r="A332" s="97" t="s">
        <v>380</v>
      </c>
      <c r="B332" s="98" t="s">
        <v>152</v>
      </c>
      <c r="C332" s="98" t="s">
        <v>631</v>
      </c>
      <c r="D332" s="98" t="s">
        <v>735</v>
      </c>
      <c r="E332" s="99">
        <v>1524858.73</v>
      </c>
    </row>
    <row r="333" spans="1:5" ht="31.5">
      <c r="A333" s="97" t="s">
        <v>435</v>
      </c>
      <c r="B333" s="98" t="s">
        <v>152</v>
      </c>
      <c r="C333" s="98" t="s">
        <v>433</v>
      </c>
      <c r="D333" s="98"/>
      <c r="E333" s="99">
        <f>E334</f>
        <v>25116044.11</v>
      </c>
    </row>
    <row r="334" spans="1:5" s="96" customFormat="1" ht="47.25">
      <c r="A334" s="97" t="s">
        <v>101</v>
      </c>
      <c r="B334" s="98" t="s">
        <v>152</v>
      </c>
      <c r="C334" s="98" t="s">
        <v>633</v>
      </c>
      <c r="D334" s="98"/>
      <c r="E334" s="99">
        <f>E335+E336+E337</f>
        <v>25116044.11</v>
      </c>
    </row>
    <row r="335" spans="1:5" ht="47.25">
      <c r="A335" s="97" t="s">
        <v>733</v>
      </c>
      <c r="B335" s="98" t="s">
        <v>152</v>
      </c>
      <c r="C335" s="98" t="s">
        <v>633</v>
      </c>
      <c r="D335" s="98" t="s">
        <v>734</v>
      </c>
      <c r="E335" s="99">
        <v>20942729.41</v>
      </c>
    </row>
    <row r="336" spans="1:5" ht="31.5">
      <c r="A336" s="97" t="s">
        <v>380</v>
      </c>
      <c r="B336" s="98" t="s">
        <v>152</v>
      </c>
      <c r="C336" s="98" t="s">
        <v>633</v>
      </c>
      <c r="D336" s="98" t="s">
        <v>735</v>
      </c>
      <c r="E336" s="99">
        <v>4040437.05</v>
      </c>
    </row>
    <row r="337" spans="1:5" ht="15.75">
      <c r="A337" s="97" t="s">
        <v>736</v>
      </c>
      <c r="B337" s="98" t="s">
        <v>152</v>
      </c>
      <c r="C337" s="98" t="s">
        <v>633</v>
      </c>
      <c r="D337" s="98" t="s">
        <v>737</v>
      </c>
      <c r="E337" s="99">
        <v>132877.65</v>
      </c>
    </row>
    <row r="338" spans="1:5" ht="15.75">
      <c r="A338" s="93" t="s">
        <v>390</v>
      </c>
      <c r="B338" s="94" t="s">
        <v>20</v>
      </c>
      <c r="C338" s="94"/>
      <c r="D338" s="94"/>
      <c r="E338" s="95">
        <f>E339</f>
        <v>54620700</v>
      </c>
    </row>
    <row r="339" spans="1:5" ht="15.75">
      <c r="A339" s="97" t="s">
        <v>153</v>
      </c>
      <c r="B339" s="98" t="s">
        <v>21</v>
      </c>
      <c r="C339" s="98"/>
      <c r="D339" s="98"/>
      <c r="E339" s="99">
        <f>E340</f>
        <v>54620700</v>
      </c>
    </row>
    <row r="340" spans="1:5" ht="31.5">
      <c r="A340" s="97" t="s">
        <v>570</v>
      </c>
      <c r="B340" s="98" t="s">
        <v>21</v>
      </c>
      <c r="C340" s="98" t="s">
        <v>463</v>
      </c>
      <c r="D340" s="98"/>
      <c r="E340" s="99">
        <f>E341</f>
        <v>54620700</v>
      </c>
    </row>
    <row r="341" spans="1:5" ht="35.25" customHeight="1">
      <c r="A341" s="97" t="s">
        <v>465</v>
      </c>
      <c r="B341" s="98" t="s">
        <v>21</v>
      </c>
      <c r="C341" s="98" t="s">
        <v>464</v>
      </c>
      <c r="D341" s="98"/>
      <c r="E341" s="99">
        <f>E342+E344+E346+E358+E361+E363+E348+E350+E368+E354+E356+E352+E366+E370+E372</f>
        <v>54620700</v>
      </c>
    </row>
    <row r="342" spans="1:5" ht="15.75">
      <c r="A342" s="97" t="s">
        <v>374</v>
      </c>
      <c r="B342" s="98" t="s">
        <v>21</v>
      </c>
      <c r="C342" s="98" t="s">
        <v>466</v>
      </c>
      <c r="D342" s="98"/>
      <c r="E342" s="99">
        <f>E343</f>
        <v>26318000</v>
      </c>
    </row>
    <row r="343" spans="1:5" ht="31.5">
      <c r="A343" s="97" t="s">
        <v>743</v>
      </c>
      <c r="B343" s="98" t="s">
        <v>21</v>
      </c>
      <c r="C343" s="98" t="s">
        <v>466</v>
      </c>
      <c r="D343" s="98" t="s">
        <v>744</v>
      </c>
      <c r="E343" s="99">
        <v>26318000</v>
      </c>
    </row>
    <row r="344" spans="1:5" ht="15.75">
      <c r="A344" s="97" t="s">
        <v>30</v>
      </c>
      <c r="B344" s="98" t="s">
        <v>21</v>
      </c>
      <c r="C344" s="98" t="s">
        <v>467</v>
      </c>
      <c r="D344" s="98"/>
      <c r="E344" s="99">
        <f>E345</f>
        <v>15103000</v>
      </c>
    </row>
    <row r="345" spans="1:5" ht="31.5">
      <c r="A345" s="97" t="s">
        <v>743</v>
      </c>
      <c r="B345" s="98" t="s">
        <v>21</v>
      </c>
      <c r="C345" s="98" t="s">
        <v>467</v>
      </c>
      <c r="D345" s="98" t="s">
        <v>744</v>
      </c>
      <c r="E345" s="99">
        <v>15103000</v>
      </c>
    </row>
    <row r="346" spans="1:5" ht="15.75">
      <c r="A346" s="97" t="s">
        <v>375</v>
      </c>
      <c r="B346" s="98" t="s">
        <v>21</v>
      </c>
      <c r="C346" s="98" t="s">
        <v>468</v>
      </c>
      <c r="D346" s="98"/>
      <c r="E346" s="99">
        <f>E347</f>
        <v>1200000</v>
      </c>
    </row>
    <row r="347" spans="1:5" ht="31.5">
      <c r="A347" s="97" t="s">
        <v>380</v>
      </c>
      <c r="B347" s="98" t="s">
        <v>21</v>
      </c>
      <c r="C347" s="98" t="s">
        <v>468</v>
      </c>
      <c r="D347" s="98" t="s">
        <v>735</v>
      </c>
      <c r="E347" s="99">
        <v>1200000</v>
      </c>
    </row>
    <row r="348" spans="1:5" ht="31.5">
      <c r="A348" s="97" t="s">
        <v>597</v>
      </c>
      <c r="B348" s="98" t="s">
        <v>21</v>
      </c>
      <c r="C348" s="98" t="s">
        <v>298</v>
      </c>
      <c r="D348" s="98"/>
      <c r="E348" s="99">
        <f>E349</f>
        <v>33500</v>
      </c>
    </row>
    <row r="349" spans="1:5" ht="31.5">
      <c r="A349" s="97" t="s">
        <v>743</v>
      </c>
      <c r="B349" s="98" t="s">
        <v>21</v>
      </c>
      <c r="C349" s="98" t="s">
        <v>298</v>
      </c>
      <c r="D349" s="98" t="s">
        <v>744</v>
      </c>
      <c r="E349" s="99">
        <v>33500</v>
      </c>
    </row>
    <row r="350" spans="1:5" ht="31.5">
      <c r="A350" s="97" t="s">
        <v>599</v>
      </c>
      <c r="B350" s="98" t="s">
        <v>21</v>
      </c>
      <c r="C350" s="98" t="s">
        <v>598</v>
      </c>
      <c r="D350" s="98"/>
      <c r="E350" s="99">
        <f>E351</f>
        <v>736500</v>
      </c>
    </row>
    <row r="351" spans="1:6" s="96" customFormat="1" ht="31.5">
      <c r="A351" s="97" t="s">
        <v>743</v>
      </c>
      <c r="B351" s="98" t="s">
        <v>21</v>
      </c>
      <c r="C351" s="98" t="s">
        <v>598</v>
      </c>
      <c r="D351" s="98" t="s">
        <v>744</v>
      </c>
      <c r="E351" s="99">
        <v>736500</v>
      </c>
      <c r="F351" s="110"/>
    </row>
    <row r="352" spans="1:5" s="96" customFormat="1" ht="47.25">
      <c r="A352" s="105" t="s">
        <v>824</v>
      </c>
      <c r="B352" s="98" t="s">
        <v>21</v>
      </c>
      <c r="C352" s="98" t="s">
        <v>823</v>
      </c>
      <c r="D352" s="98"/>
      <c r="E352" s="99">
        <f>E353</f>
        <v>25700</v>
      </c>
    </row>
    <row r="353" spans="1:5" s="85" customFormat="1" ht="31.5">
      <c r="A353" s="97" t="s">
        <v>743</v>
      </c>
      <c r="B353" s="98" t="s">
        <v>21</v>
      </c>
      <c r="C353" s="98" t="s">
        <v>823</v>
      </c>
      <c r="D353" s="98" t="s">
        <v>744</v>
      </c>
      <c r="E353" s="99">
        <v>25700</v>
      </c>
    </row>
    <row r="354" spans="1:6" ht="31.5">
      <c r="A354" s="97" t="s">
        <v>821</v>
      </c>
      <c r="B354" s="98" t="s">
        <v>21</v>
      </c>
      <c r="C354" s="98" t="s">
        <v>600</v>
      </c>
      <c r="D354" s="98"/>
      <c r="E354" s="99">
        <f>E355</f>
        <v>100000</v>
      </c>
      <c r="F354" s="111"/>
    </row>
    <row r="355" spans="1:5" ht="31.5">
      <c r="A355" s="97" t="s">
        <v>743</v>
      </c>
      <c r="B355" s="98" t="s">
        <v>21</v>
      </c>
      <c r="C355" s="98" t="s">
        <v>600</v>
      </c>
      <c r="D355" s="98" t="s">
        <v>744</v>
      </c>
      <c r="E355" s="99">
        <v>100000</v>
      </c>
    </row>
    <row r="356" spans="1:5" ht="47.25">
      <c r="A356" s="97" t="s">
        <v>822</v>
      </c>
      <c r="B356" s="98" t="s">
        <v>21</v>
      </c>
      <c r="C356" s="98" t="s">
        <v>601</v>
      </c>
      <c r="D356" s="98"/>
      <c r="E356" s="99">
        <f>E357</f>
        <v>50000</v>
      </c>
    </row>
    <row r="357" spans="1:5" ht="31.5">
      <c r="A357" s="97" t="s">
        <v>743</v>
      </c>
      <c r="B357" s="98" t="s">
        <v>21</v>
      </c>
      <c r="C357" s="98" t="s">
        <v>601</v>
      </c>
      <c r="D357" s="98" t="s">
        <v>744</v>
      </c>
      <c r="E357" s="99">
        <v>50000</v>
      </c>
    </row>
    <row r="358" spans="1:5" ht="47.25">
      <c r="A358" s="97" t="s">
        <v>564</v>
      </c>
      <c r="B358" s="98" t="s">
        <v>21</v>
      </c>
      <c r="C358" s="98" t="s">
        <v>470</v>
      </c>
      <c r="D358" s="98"/>
      <c r="E358" s="99">
        <f>E360+E359</f>
        <v>1954000</v>
      </c>
    </row>
    <row r="359" spans="1:5" ht="15.75">
      <c r="A359" s="97" t="s">
        <v>358</v>
      </c>
      <c r="B359" s="98" t="s">
        <v>21</v>
      </c>
      <c r="C359" s="98" t="s">
        <v>470</v>
      </c>
      <c r="D359" s="98" t="s">
        <v>746</v>
      </c>
      <c r="E359" s="99">
        <v>454000</v>
      </c>
    </row>
    <row r="360" spans="1:5" ht="31.5">
      <c r="A360" s="97" t="s">
        <v>743</v>
      </c>
      <c r="B360" s="98" t="s">
        <v>21</v>
      </c>
      <c r="C360" s="98" t="s">
        <v>470</v>
      </c>
      <c r="D360" s="98" t="s">
        <v>744</v>
      </c>
      <c r="E360" s="99">
        <v>1500000</v>
      </c>
    </row>
    <row r="361" spans="1:5" ht="31.5">
      <c r="A361" s="97" t="s">
        <v>368</v>
      </c>
      <c r="B361" s="98" t="s">
        <v>21</v>
      </c>
      <c r="C361" s="98" t="s">
        <v>367</v>
      </c>
      <c r="D361" s="98"/>
      <c r="E361" s="99">
        <f>E362</f>
        <v>1200000</v>
      </c>
    </row>
    <row r="362" spans="1:5" ht="31.5">
      <c r="A362" s="97" t="s">
        <v>743</v>
      </c>
      <c r="B362" s="98" t="s">
        <v>21</v>
      </c>
      <c r="C362" s="98" t="s">
        <v>367</v>
      </c>
      <c r="D362" s="98" t="s">
        <v>744</v>
      </c>
      <c r="E362" s="99">
        <v>1200000</v>
      </c>
    </row>
    <row r="363" spans="1:5" ht="63">
      <c r="A363" s="97" t="s">
        <v>366</v>
      </c>
      <c r="B363" s="98" t="s">
        <v>21</v>
      </c>
      <c r="C363" s="98" t="s">
        <v>274</v>
      </c>
      <c r="D363" s="98"/>
      <c r="E363" s="99">
        <f>E365+E364</f>
        <v>7900000</v>
      </c>
    </row>
    <row r="364" spans="1:5" ht="15.75">
      <c r="A364" s="97" t="s">
        <v>358</v>
      </c>
      <c r="B364" s="98" t="s">
        <v>21</v>
      </c>
      <c r="C364" s="98" t="s">
        <v>274</v>
      </c>
      <c r="D364" s="98" t="s">
        <v>746</v>
      </c>
      <c r="E364" s="99">
        <v>2426000</v>
      </c>
    </row>
    <row r="365" spans="1:5" ht="31.5">
      <c r="A365" s="97" t="s">
        <v>743</v>
      </c>
      <c r="B365" s="98" t="s">
        <v>21</v>
      </c>
      <c r="C365" s="98" t="s">
        <v>274</v>
      </c>
      <c r="D365" s="98" t="s">
        <v>744</v>
      </c>
      <c r="E365" s="99">
        <v>5474000</v>
      </c>
    </row>
    <row r="366" spans="1:5" ht="31.5">
      <c r="A366" s="97" t="s">
        <v>372</v>
      </c>
      <c r="B366" s="98" t="s">
        <v>21</v>
      </c>
      <c r="C366" s="98" t="s">
        <v>310</v>
      </c>
      <c r="D366" s="98"/>
      <c r="E366" s="99">
        <f>E367</f>
        <v>0</v>
      </c>
    </row>
    <row r="367" spans="1:5" ht="31.5">
      <c r="A367" s="97" t="s">
        <v>743</v>
      </c>
      <c r="B367" s="98" t="s">
        <v>21</v>
      </c>
      <c r="C367" s="98" t="s">
        <v>310</v>
      </c>
      <c r="D367" s="98" t="s">
        <v>744</v>
      </c>
      <c r="E367" s="99">
        <v>0</v>
      </c>
    </row>
    <row r="368" spans="1:5" ht="31.5">
      <c r="A368" s="97" t="s">
        <v>287</v>
      </c>
      <c r="B368" s="98" t="s">
        <v>21</v>
      </c>
      <c r="C368" s="98" t="s">
        <v>825</v>
      </c>
      <c r="D368" s="98"/>
      <c r="E368" s="99">
        <f>E369</f>
        <v>0</v>
      </c>
    </row>
    <row r="369" spans="1:5" ht="31.5">
      <c r="A369" s="97" t="s">
        <v>743</v>
      </c>
      <c r="B369" s="98" t="s">
        <v>21</v>
      </c>
      <c r="C369" s="98" t="s">
        <v>825</v>
      </c>
      <c r="D369" s="98" t="s">
        <v>744</v>
      </c>
      <c r="E369" s="99">
        <v>0</v>
      </c>
    </row>
    <row r="370" spans="1:5" ht="31.5">
      <c r="A370" s="97" t="s">
        <v>330</v>
      </c>
      <c r="B370" s="98" t="s">
        <v>21</v>
      </c>
      <c r="C370" s="98" t="s">
        <v>328</v>
      </c>
      <c r="D370" s="98"/>
      <c r="E370" s="99">
        <f>E371</f>
        <v>0</v>
      </c>
    </row>
    <row r="371" spans="1:5" ht="31.5">
      <c r="A371" s="97" t="s">
        <v>743</v>
      </c>
      <c r="B371" s="98" t="s">
        <v>21</v>
      </c>
      <c r="C371" s="98" t="s">
        <v>328</v>
      </c>
      <c r="D371" s="98" t="s">
        <v>744</v>
      </c>
      <c r="E371" s="99">
        <v>0</v>
      </c>
    </row>
    <row r="372" spans="1:5" ht="31.5">
      <c r="A372" s="97" t="s">
        <v>331</v>
      </c>
      <c r="B372" s="98" t="s">
        <v>21</v>
      </c>
      <c r="C372" s="98" t="s">
        <v>329</v>
      </c>
      <c r="D372" s="98"/>
      <c r="E372" s="99">
        <f>E373</f>
        <v>0</v>
      </c>
    </row>
    <row r="373" spans="1:5" ht="31.5">
      <c r="A373" s="97" t="s">
        <v>743</v>
      </c>
      <c r="B373" s="98" t="s">
        <v>21</v>
      </c>
      <c r="C373" s="98" t="s">
        <v>329</v>
      </c>
      <c r="D373" s="98" t="s">
        <v>744</v>
      </c>
      <c r="E373" s="99">
        <v>0</v>
      </c>
    </row>
    <row r="374" spans="1:5" ht="15.75">
      <c r="A374" s="93" t="s">
        <v>25</v>
      </c>
      <c r="B374" s="94" t="s">
        <v>158</v>
      </c>
      <c r="C374" s="94"/>
      <c r="D374" s="94"/>
      <c r="E374" s="95">
        <f>E380+E415+E375</f>
        <v>93581617.02000001</v>
      </c>
    </row>
    <row r="375" spans="1:5" ht="15.75">
      <c r="A375" s="97" t="s">
        <v>591</v>
      </c>
      <c r="B375" s="98" t="s">
        <v>590</v>
      </c>
      <c r="C375" s="102"/>
      <c r="D375" s="102"/>
      <c r="E375" s="99">
        <f>E376</f>
        <v>151120.76</v>
      </c>
    </row>
    <row r="376" spans="1:5" ht="31.5">
      <c r="A376" s="97" t="s">
        <v>72</v>
      </c>
      <c r="B376" s="98" t="s">
        <v>590</v>
      </c>
      <c r="C376" s="98" t="s">
        <v>453</v>
      </c>
      <c r="D376" s="102"/>
      <c r="E376" s="99">
        <f>E377</f>
        <v>151120.76</v>
      </c>
    </row>
    <row r="377" spans="1:5" ht="31.5">
      <c r="A377" s="97" t="s">
        <v>646</v>
      </c>
      <c r="B377" s="98" t="s">
        <v>590</v>
      </c>
      <c r="C377" s="98" t="s">
        <v>454</v>
      </c>
      <c r="D377" s="102"/>
      <c r="E377" s="99">
        <f>E378</f>
        <v>151120.76</v>
      </c>
    </row>
    <row r="378" spans="1:5" ht="15.75">
      <c r="A378" s="97" t="s">
        <v>579</v>
      </c>
      <c r="B378" s="98" t="s">
        <v>590</v>
      </c>
      <c r="C378" s="98" t="s">
        <v>456</v>
      </c>
      <c r="D378" s="102"/>
      <c r="E378" s="99">
        <f>E379</f>
        <v>151120.76</v>
      </c>
    </row>
    <row r="379" spans="1:5" ht="15.75">
      <c r="A379" s="97" t="s">
        <v>748</v>
      </c>
      <c r="B379" s="98" t="s">
        <v>590</v>
      </c>
      <c r="C379" s="98" t="s">
        <v>456</v>
      </c>
      <c r="D379" s="98" t="s">
        <v>747</v>
      </c>
      <c r="E379" s="99">
        <v>151120.76</v>
      </c>
    </row>
    <row r="380" spans="1:5" ht="15.75">
      <c r="A380" s="97" t="s">
        <v>161</v>
      </c>
      <c r="B380" s="98" t="s">
        <v>162</v>
      </c>
      <c r="C380" s="98"/>
      <c r="D380" s="98"/>
      <c r="E380" s="99">
        <f>E381+E390+E397+E387</f>
        <v>32285932.94</v>
      </c>
    </row>
    <row r="381" spans="1:5" ht="31.5">
      <c r="A381" s="97" t="s">
        <v>70</v>
      </c>
      <c r="B381" s="98" t="s">
        <v>162</v>
      </c>
      <c r="C381" s="98" t="s">
        <v>644</v>
      </c>
      <c r="D381" s="98"/>
      <c r="E381" s="99">
        <f>E382+E387</f>
        <v>9375800</v>
      </c>
    </row>
    <row r="382" spans="1:5" ht="47.25">
      <c r="A382" s="97" t="s">
        <v>426</v>
      </c>
      <c r="B382" s="98" t="s">
        <v>162</v>
      </c>
      <c r="C382" s="98" t="s">
        <v>434</v>
      </c>
      <c r="D382" s="98"/>
      <c r="E382" s="99">
        <f>E383+E385</f>
        <v>9025800</v>
      </c>
    </row>
    <row r="383" spans="1:5" ht="47.25">
      <c r="A383" s="97" t="s">
        <v>402</v>
      </c>
      <c r="B383" s="98" t="s">
        <v>162</v>
      </c>
      <c r="C383" s="98" t="s">
        <v>635</v>
      </c>
      <c r="D383" s="98"/>
      <c r="E383" s="99">
        <f>E384</f>
        <v>7140300</v>
      </c>
    </row>
    <row r="384" spans="1:5" ht="31.5">
      <c r="A384" s="97" t="s">
        <v>743</v>
      </c>
      <c r="B384" s="98" t="s">
        <v>162</v>
      </c>
      <c r="C384" s="98" t="s">
        <v>635</v>
      </c>
      <c r="D384" s="98" t="s">
        <v>744</v>
      </c>
      <c r="E384" s="99">
        <v>7140300</v>
      </c>
    </row>
    <row r="385" spans="1:5" ht="63">
      <c r="A385" s="97" t="s">
        <v>403</v>
      </c>
      <c r="B385" s="98" t="s">
        <v>162</v>
      </c>
      <c r="C385" s="98" t="s">
        <v>636</v>
      </c>
      <c r="D385" s="98"/>
      <c r="E385" s="99">
        <f>E386</f>
        <v>1885500</v>
      </c>
    </row>
    <row r="386" spans="1:5" ht="15.75">
      <c r="A386" s="97" t="s">
        <v>748</v>
      </c>
      <c r="B386" s="98" t="s">
        <v>162</v>
      </c>
      <c r="C386" s="98" t="s">
        <v>636</v>
      </c>
      <c r="D386" s="98" t="s">
        <v>747</v>
      </c>
      <c r="E386" s="99">
        <v>1885500</v>
      </c>
    </row>
    <row r="387" spans="1:5" ht="47.25">
      <c r="A387" s="97" t="s">
        <v>126</v>
      </c>
      <c r="B387" s="98" t="s">
        <v>162</v>
      </c>
      <c r="C387" s="98" t="s">
        <v>268</v>
      </c>
      <c r="D387" s="98"/>
      <c r="E387" s="99">
        <f>E388</f>
        <v>350000</v>
      </c>
    </row>
    <row r="388" spans="1:5" ht="47.25">
      <c r="A388" s="97" t="s">
        <v>820</v>
      </c>
      <c r="B388" s="98" t="s">
        <v>162</v>
      </c>
      <c r="C388" s="98" t="s">
        <v>812</v>
      </c>
      <c r="D388" s="98"/>
      <c r="E388" s="99">
        <f>E389</f>
        <v>350000</v>
      </c>
    </row>
    <row r="389" spans="1:5" ht="31.5">
      <c r="A389" s="97" t="s">
        <v>743</v>
      </c>
      <c r="B389" s="98" t="s">
        <v>162</v>
      </c>
      <c r="C389" s="98" t="s">
        <v>812</v>
      </c>
      <c r="D389" s="98" t="s">
        <v>744</v>
      </c>
      <c r="E389" s="99">
        <v>350000</v>
      </c>
    </row>
    <row r="390" spans="1:5" ht="31.5">
      <c r="A390" s="97" t="s">
        <v>72</v>
      </c>
      <c r="B390" s="98" t="s">
        <v>162</v>
      </c>
      <c r="C390" s="98" t="s">
        <v>453</v>
      </c>
      <c r="D390" s="98"/>
      <c r="E390" s="99">
        <f>E391+E394</f>
        <v>521000</v>
      </c>
    </row>
    <row r="391" spans="1:5" ht="31.5">
      <c r="A391" s="97" t="s">
        <v>646</v>
      </c>
      <c r="B391" s="98" t="s">
        <v>162</v>
      </c>
      <c r="C391" s="98" t="s">
        <v>454</v>
      </c>
      <c r="D391" s="98"/>
      <c r="E391" s="99">
        <f>E392</f>
        <v>32000</v>
      </c>
    </row>
    <row r="392" spans="1:5" ht="31.5">
      <c r="A392" s="97" t="s">
        <v>176</v>
      </c>
      <c r="B392" s="98" t="s">
        <v>162</v>
      </c>
      <c r="C392" s="98" t="s">
        <v>455</v>
      </c>
      <c r="D392" s="98"/>
      <c r="E392" s="99">
        <f>E393</f>
        <v>32000</v>
      </c>
    </row>
    <row r="393" spans="1:5" ht="15.75">
      <c r="A393" s="97" t="s">
        <v>748</v>
      </c>
      <c r="B393" s="98" t="s">
        <v>162</v>
      </c>
      <c r="C393" s="98" t="s">
        <v>455</v>
      </c>
      <c r="D393" s="98" t="s">
        <v>747</v>
      </c>
      <c r="E393" s="99">
        <v>32000</v>
      </c>
    </row>
    <row r="394" spans="1:5" ht="63">
      <c r="A394" s="97" t="s">
        <v>647</v>
      </c>
      <c r="B394" s="98" t="s">
        <v>162</v>
      </c>
      <c r="C394" s="98" t="s">
        <v>642</v>
      </c>
      <c r="D394" s="98"/>
      <c r="E394" s="99">
        <f>E395</f>
        <v>489000</v>
      </c>
    </row>
    <row r="395" spans="1:5" ht="15.75">
      <c r="A395" s="97" t="s">
        <v>169</v>
      </c>
      <c r="B395" s="98" t="s">
        <v>162</v>
      </c>
      <c r="C395" s="98" t="s">
        <v>643</v>
      </c>
      <c r="D395" s="98"/>
      <c r="E395" s="99">
        <f>E396</f>
        <v>489000</v>
      </c>
    </row>
    <row r="396" spans="1:5" ht="31.5">
      <c r="A396" s="97" t="s">
        <v>743</v>
      </c>
      <c r="B396" s="98" t="s">
        <v>162</v>
      </c>
      <c r="C396" s="98" t="s">
        <v>643</v>
      </c>
      <c r="D396" s="98" t="s">
        <v>744</v>
      </c>
      <c r="E396" s="99">
        <v>489000</v>
      </c>
    </row>
    <row r="397" spans="1:5" ht="63">
      <c r="A397" s="97" t="s">
        <v>495</v>
      </c>
      <c r="B397" s="98" t="s">
        <v>162</v>
      </c>
      <c r="C397" s="98" t="s">
        <v>496</v>
      </c>
      <c r="D397" s="98"/>
      <c r="E397" s="99">
        <f>E398</f>
        <v>22039132.94</v>
      </c>
    </row>
    <row r="398" spans="1:5" ht="47.25">
      <c r="A398" s="97" t="s">
        <v>506</v>
      </c>
      <c r="B398" s="98" t="s">
        <v>162</v>
      </c>
      <c r="C398" s="98" t="s">
        <v>507</v>
      </c>
      <c r="D398" s="98"/>
      <c r="E398" s="99">
        <f>E399+E413+E405+E401+E409+E411+E403+E407</f>
        <v>22039132.94</v>
      </c>
    </row>
    <row r="399" spans="1:5" ht="31.5">
      <c r="A399" s="97" t="s">
        <v>685</v>
      </c>
      <c r="B399" s="98" t="s">
        <v>162</v>
      </c>
      <c r="C399" s="98" t="s">
        <v>684</v>
      </c>
      <c r="D399" s="98"/>
      <c r="E399" s="99">
        <f>E400</f>
        <v>1002019.24</v>
      </c>
    </row>
    <row r="400" spans="1:5" ht="15.75">
      <c r="A400" s="97" t="s">
        <v>748</v>
      </c>
      <c r="B400" s="98" t="s">
        <v>162</v>
      </c>
      <c r="C400" s="98" t="s">
        <v>684</v>
      </c>
      <c r="D400" s="98" t="s">
        <v>747</v>
      </c>
      <c r="E400" s="99">
        <v>1002019.24</v>
      </c>
    </row>
    <row r="401" spans="1:5" ht="47.25">
      <c r="A401" s="97" t="s">
        <v>603</v>
      </c>
      <c r="B401" s="98" t="s">
        <v>162</v>
      </c>
      <c r="C401" s="98" t="s">
        <v>602</v>
      </c>
      <c r="D401" s="98"/>
      <c r="E401" s="99">
        <f>E402</f>
        <v>3499491.6</v>
      </c>
    </row>
    <row r="402" spans="1:5" ht="15.75">
      <c r="A402" s="97" t="s">
        <v>748</v>
      </c>
      <c r="B402" s="98" t="s">
        <v>162</v>
      </c>
      <c r="C402" s="98" t="s">
        <v>602</v>
      </c>
      <c r="D402" s="98" t="s">
        <v>747</v>
      </c>
      <c r="E402" s="99">
        <v>3499491.6</v>
      </c>
    </row>
    <row r="403" spans="1:5" ht="47.25">
      <c r="A403" s="97" t="s">
        <v>312</v>
      </c>
      <c r="B403" s="98" t="s">
        <v>162</v>
      </c>
      <c r="C403" s="98" t="s">
        <v>311</v>
      </c>
      <c r="D403" s="98"/>
      <c r="E403" s="99">
        <f>E404</f>
        <v>1410924.77</v>
      </c>
    </row>
    <row r="404" spans="1:5" ht="15.75">
      <c r="A404" s="97" t="s">
        <v>748</v>
      </c>
      <c r="B404" s="98" t="s">
        <v>162</v>
      </c>
      <c r="C404" s="98" t="s">
        <v>311</v>
      </c>
      <c r="D404" s="98" t="s">
        <v>747</v>
      </c>
      <c r="E404" s="99">
        <v>1410924.77</v>
      </c>
    </row>
    <row r="405" spans="1:5" ht="31.5">
      <c r="A405" s="97" t="s">
        <v>604</v>
      </c>
      <c r="B405" s="98" t="s">
        <v>162</v>
      </c>
      <c r="C405" s="98" t="s">
        <v>299</v>
      </c>
      <c r="D405" s="98"/>
      <c r="E405" s="99">
        <f>E406</f>
        <v>9448695.99</v>
      </c>
    </row>
    <row r="406" spans="1:5" ht="15.75">
      <c r="A406" s="97" t="s">
        <v>748</v>
      </c>
      <c r="B406" s="98" t="s">
        <v>162</v>
      </c>
      <c r="C406" s="98" t="s">
        <v>299</v>
      </c>
      <c r="D406" s="98" t="s">
        <v>747</v>
      </c>
      <c r="E406" s="99">
        <v>9448695.99</v>
      </c>
    </row>
    <row r="407" spans="1:5" ht="31.5">
      <c r="A407" s="97" t="s">
        <v>604</v>
      </c>
      <c r="B407" s="98" t="s">
        <v>162</v>
      </c>
      <c r="C407" s="98" t="s">
        <v>313</v>
      </c>
      <c r="D407" s="98"/>
      <c r="E407" s="99">
        <f>E408</f>
        <v>2942572.94</v>
      </c>
    </row>
    <row r="408" spans="1:5" ht="15.75">
      <c r="A408" s="97" t="s">
        <v>748</v>
      </c>
      <c r="B408" s="98" t="s">
        <v>162</v>
      </c>
      <c r="C408" s="98" t="s">
        <v>313</v>
      </c>
      <c r="D408" s="98" t="s">
        <v>747</v>
      </c>
      <c r="E408" s="99">
        <v>2942572.94</v>
      </c>
    </row>
    <row r="409" spans="1:5" ht="31.5">
      <c r="A409" s="97" t="s">
        <v>606</v>
      </c>
      <c r="B409" s="98" t="s">
        <v>162</v>
      </c>
      <c r="C409" s="98" t="s">
        <v>605</v>
      </c>
      <c r="D409" s="98"/>
      <c r="E409" s="99">
        <f>E410</f>
        <v>991148.4</v>
      </c>
    </row>
    <row r="410" spans="1:5" ht="15.75">
      <c r="A410" s="97" t="s">
        <v>748</v>
      </c>
      <c r="B410" s="98" t="s">
        <v>162</v>
      </c>
      <c r="C410" s="98" t="s">
        <v>605</v>
      </c>
      <c r="D410" s="98" t="s">
        <v>747</v>
      </c>
      <c r="E410" s="99">
        <v>991148.4</v>
      </c>
    </row>
    <row r="411" spans="1:5" ht="47.25">
      <c r="A411" s="97" t="s">
        <v>608</v>
      </c>
      <c r="B411" s="98" t="s">
        <v>162</v>
      </c>
      <c r="C411" s="98" t="s">
        <v>607</v>
      </c>
      <c r="D411" s="98"/>
      <c r="E411" s="99">
        <f>E412</f>
        <v>2244280</v>
      </c>
    </row>
    <row r="412" spans="1:5" ht="15.75">
      <c r="A412" s="97" t="s">
        <v>748</v>
      </c>
      <c r="B412" s="98" t="s">
        <v>162</v>
      </c>
      <c r="C412" s="98" t="s">
        <v>607</v>
      </c>
      <c r="D412" s="98" t="s">
        <v>747</v>
      </c>
      <c r="E412" s="99">
        <v>2244280</v>
      </c>
    </row>
    <row r="413" spans="1:5" ht="35.25" customHeight="1">
      <c r="A413" s="97" t="s">
        <v>687</v>
      </c>
      <c r="B413" s="98" t="s">
        <v>162</v>
      </c>
      <c r="C413" s="98" t="s">
        <v>686</v>
      </c>
      <c r="D413" s="98"/>
      <c r="E413" s="99">
        <f>E414</f>
        <v>500000</v>
      </c>
    </row>
    <row r="414" spans="1:5" ht="15.75">
      <c r="A414" s="97" t="s">
        <v>748</v>
      </c>
      <c r="B414" s="98" t="s">
        <v>162</v>
      </c>
      <c r="C414" s="98" t="s">
        <v>686</v>
      </c>
      <c r="D414" s="98" t="s">
        <v>747</v>
      </c>
      <c r="E414" s="99">
        <v>500000</v>
      </c>
    </row>
    <row r="415" spans="1:5" ht="15.75">
      <c r="A415" s="97" t="s">
        <v>100</v>
      </c>
      <c r="B415" s="98" t="s">
        <v>163</v>
      </c>
      <c r="C415" s="98"/>
      <c r="D415" s="90"/>
      <c r="E415" s="99">
        <f>E416+E431</f>
        <v>61144563.32</v>
      </c>
    </row>
    <row r="416" spans="1:5" ht="31.5">
      <c r="A416" s="97" t="s">
        <v>70</v>
      </c>
      <c r="B416" s="98" t="s">
        <v>163</v>
      </c>
      <c r="C416" s="98" t="s">
        <v>644</v>
      </c>
      <c r="D416" s="90"/>
      <c r="E416" s="99">
        <f>E417+E420</f>
        <v>49476663.32</v>
      </c>
    </row>
    <row r="417" spans="1:5" ht="47.25">
      <c r="A417" s="97" t="s">
        <v>426</v>
      </c>
      <c r="B417" s="98" t="s">
        <v>163</v>
      </c>
      <c r="C417" s="98" t="s">
        <v>434</v>
      </c>
      <c r="D417" s="98"/>
      <c r="E417" s="99">
        <f>E418</f>
        <v>15854200</v>
      </c>
    </row>
    <row r="418" spans="1:5" ht="69.75" customHeight="1">
      <c r="A418" s="97" t="s">
        <v>404</v>
      </c>
      <c r="B418" s="98" t="s">
        <v>163</v>
      </c>
      <c r="C418" s="98" t="s">
        <v>634</v>
      </c>
      <c r="D418" s="90"/>
      <c r="E418" s="99">
        <f>E419</f>
        <v>15854200</v>
      </c>
    </row>
    <row r="419" spans="1:5" ht="31.5">
      <c r="A419" s="97" t="s">
        <v>743</v>
      </c>
      <c r="B419" s="98" t="s">
        <v>163</v>
      </c>
      <c r="C419" s="98" t="s">
        <v>634</v>
      </c>
      <c r="D419" s="98" t="s">
        <v>744</v>
      </c>
      <c r="E419" s="99">
        <v>15854200</v>
      </c>
    </row>
    <row r="420" spans="1:5" ht="47.25">
      <c r="A420" s="97" t="s">
        <v>428</v>
      </c>
      <c r="B420" s="98" t="s">
        <v>163</v>
      </c>
      <c r="C420" s="98" t="s">
        <v>436</v>
      </c>
      <c r="D420" s="98"/>
      <c r="E420" s="99">
        <f>E421+E423+E425+E427+E429</f>
        <v>33622463.32</v>
      </c>
    </row>
    <row r="421" spans="1:5" ht="47.25">
      <c r="A421" s="97" t="s">
        <v>749</v>
      </c>
      <c r="B421" s="98" t="s">
        <v>163</v>
      </c>
      <c r="C421" s="98" t="s">
        <v>640</v>
      </c>
      <c r="D421" s="98"/>
      <c r="E421" s="99">
        <f>E422</f>
        <v>977600</v>
      </c>
    </row>
    <row r="422" spans="1:5" ht="15.75">
      <c r="A422" s="97" t="s">
        <v>748</v>
      </c>
      <c r="B422" s="98" t="s">
        <v>163</v>
      </c>
      <c r="C422" s="98" t="s">
        <v>640</v>
      </c>
      <c r="D422" s="98" t="s">
        <v>747</v>
      </c>
      <c r="E422" s="99">
        <v>977600</v>
      </c>
    </row>
    <row r="423" spans="1:5" ht="31.5">
      <c r="A423" s="97" t="s">
        <v>384</v>
      </c>
      <c r="B423" s="98" t="s">
        <v>163</v>
      </c>
      <c r="C423" s="98" t="s">
        <v>649</v>
      </c>
      <c r="D423" s="98"/>
      <c r="E423" s="99">
        <f>E424</f>
        <v>168000</v>
      </c>
    </row>
    <row r="424" spans="1:5" ht="31.5">
      <c r="A424" s="97" t="s">
        <v>380</v>
      </c>
      <c r="B424" s="98" t="s">
        <v>163</v>
      </c>
      <c r="C424" s="98" t="s">
        <v>649</v>
      </c>
      <c r="D424" s="98" t="s">
        <v>735</v>
      </c>
      <c r="E424" s="99">
        <v>168000</v>
      </c>
    </row>
    <row r="425" spans="1:5" ht="51" customHeight="1">
      <c r="A425" s="97" t="s">
        <v>405</v>
      </c>
      <c r="B425" s="98" t="s">
        <v>163</v>
      </c>
      <c r="C425" s="98" t="s">
        <v>638</v>
      </c>
      <c r="D425" s="90"/>
      <c r="E425" s="99">
        <f>E426</f>
        <v>7984800</v>
      </c>
    </row>
    <row r="426" spans="1:5" ht="15.75">
      <c r="A426" s="97" t="s">
        <v>748</v>
      </c>
      <c r="B426" s="98" t="s">
        <v>163</v>
      </c>
      <c r="C426" s="98" t="s">
        <v>638</v>
      </c>
      <c r="D426" s="98" t="s">
        <v>747</v>
      </c>
      <c r="E426" s="99">
        <v>7984800</v>
      </c>
    </row>
    <row r="427" spans="1:5" ht="47.25">
      <c r="A427" s="97" t="s">
        <v>255</v>
      </c>
      <c r="B427" s="98" t="s">
        <v>163</v>
      </c>
      <c r="C427" s="98" t="s">
        <v>639</v>
      </c>
      <c r="D427" s="98"/>
      <c r="E427" s="99">
        <f>E428</f>
        <v>13101763.32</v>
      </c>
    </row>
    <row r="428" spans="1:5" ht="15.75">
      <c r="A428" s="97" t="s">
        <v>748</v>
      </c>
      <c r="B428" s="98" t="s">
        <v>163</v>
      </c>
      <c r="C428" s="98" t="s">
        <v>639</v>
      </c>
      <c r="D428" s="98" t="s">
        <v>747</v>
      </c>
      <c r="E428" s="99">
        <v>13101763.32</v>
      </c>
    </row>
    <row r="429" spans="1:5" ht="31.5">
      <c r="A429" s="97" t="s">
        <v>406</v>
      </c>
      <c r="B429" s="98" t="s">
        <v>163</v>
      </c>
      <c r="C429" s="98" t="s">
        <v>641</v>
      </c>
      <c r="D429" s="98"/>
      <c r="E429" s="99">
        <f>E430</f>
        <v>11390300</v>
      </c>
    </row>
    <row r="430" spans="1:5" ht="15.75">
      <c r="A430" s="97" t="s">
        <v>748</v>
      </c>
      <c r="B430" s="98" t="s">
        <v>163</v>
      </c>
      <c r="C430" s="98" t="s">
        <v>641</v>
      </c>
      <c r="D430" s="98" t="s">
        <v>747</v>
      </c>
      <c r="E430" s="99">
        <v>11390300</v>
      </c>
    </row>
    <row r="431" spans="1:5" ht="63">
      <c r="A431" s="97" t="s">
        <v>495</v>
      </c>
      <c r="B431" s="98" t="s">
        <v>163</v>
      </c>
      <c r="C431" s="98" t="s">
        <v>496</v>
      </c>
      <c r="D431" s="98"/>
      <c r="E431" s="99">
        <f>E432</f>
        <v>11667900</v>
      </c>
    </row>
    <row r="432" spans="1:5" ht="47.25">
      <c r="A432" s="97" t="s">
        <v>506</v>
      </c>
      <c r="B432" s="98" t="s">
        <v>163</v>
      </c>
      <c r="C432" s="98" t="s">
        <v>507</v>
      </c>
      <c r="D432" s="98"/>
      <c r="E432" s="99">
        <f>E433+E435+E437</f>
        <v>11667900</v>
      </c>
    </row>
    <row r="433" spans="1:5" ht="47.25">
      <c r="A433" s="97" t="s">
        <v>253</v>
      </c>
      <c r="B433" s="98" t="s">
        <v>163</v>
      </c>
      <c r="C433" s="98" t="s">
        <v>508</v>
      </c>
      <c r="D433" s="98"/>
      <c r="E433" s="99">
        <f>E434</f>
        <v>2211080</v>
      </c>
    </row>
    <row r="434" spans="1:5" ht="31.5">
      <c r="A434" s="97" t="s">
        <v>389</v>
      </c>
      <c r="B434" s="98" t="s">
        <v>163</v>
      </c>
      <c r="C434" s="98" t="s">
        <v>508</v>
      </c>
      <c r="D434" s="98" t="s">
        <v>751</v>
      </c>
      <c r="E434" s="99">
        <v>2211080</v>
      </c>
    </row>
    <row r="435" spans="1:5" ht="63">
      <c r="A435" s="97" t="s">
        <v>407</v>
      </c>
      <c r="B435" s="98" t="s">
        <v>163</v>
      </c>
      <c r="C435" s="98" t="s">
        <v>650</v>
      </c>
      <c r="D435" s="98"/>
      <c r="E435" s="99">
        <f>E436</f>
        <v>8976820</v>
      </c>
    </row>
    <row r="436" spans="1:5" ht="31.5">
      <c r="A436" s="97" t="s">
        <v>389</v>
      </c>
      <c r="B436" s="98" t="s">
        <v>163</v>
      </c>
      <c r="C436" s="98" t="s">
        <v>650</v>
      </c>
      <c r="D436" s="98" t="s">
        <v>751</v>
      </c>
      <c r="E436" s="99">
        <v>8976820</v>
      </c>
    </row>
    <row r="437" spans="1:5" ht="78.75">
      <c r="A437" s="97" t="s">
        <v>346</v>
      </c>
      <c r="B437" s="98" t="s">
        <v>163</v>
      </c>
      <c r="C437" s="98" t="s">
        <v>509</v>
      </c>
      <c r="D437" s="98"/>
      <c r="E437" s="99">
        <f>E438</f>
        <v>480000</v>
      </c>
    </row>
    <row r="438" spans="1:5" ht="31.5">
      <c r="A438" s="97" t="s">
        <v>380</v>
      </c>
      <c r="B438" s="98" t="s">
        <v>163</v>
      </c>
      <c r="C438" s="98" t="s">
        <v>509</v>
      </c>
      <c r="D438" s="98" t="s">
        <v>735</v>
      </c>
      <c r="E438" s="99">
        <v>480000</v>
      </c>
    </row>
    <row r="439" spans="1:5" ht="15.75">
      <c r="A439" s="93" t="s">
        <v>580</v>
      </c>
      <c r="B439" s="94" t="s">
        <v>164</v>
      </c>
      <c r="C439" s="94"/>
      <c r="D439" s="94"/>
      <c r="E439" s="95">
        <f>E440</f>
        <v>19598604.22</v>
      </c>
    </row>
    <row r="440" spans="1:5" ht="15.75">
      <c r="A440" s="97" t="s">
        <v>582</v>
      </c>
      <c r="B440" s="98" t="s">
        <v>581</v>
      </c>
      <c r="C440" s="98"/>
      <c r="D440" s="98"/>
      <c r="E440" s="99">
        <f>E441+E455</f>
        <v>19598604.22</v>
      </c>
    </row>
    <row r="441" spans="1:5" ht="47.25">
      <c r="A441" s="97" t="s">
        <v>443</v>
      </c>
      <c r="B441" s="98" t="s">
        <v>581</v>
      </c>
      <c r="C441" s="98" t="s">
        <v>444</v>
      </c>
      <c r="D441" s="98"/>
      <c r="E441" s="99">
        <f>E442+E447+E452</f>
        <v>19598604.22</v>
      </c>
    </row>
    <row r="442" spans="1:5" ht="31.5">
      <c r="A442" s="97" t="s">
        <v>448</v>
      </c>
      <c r="B442" s="98" t="s">
        <v>581</v>
      </c>
      <c r="C442" s="98" t="s">
        <v>449</v>
      </c>
      <c r="D442" s="98"/>
      <c r="E442" s="99">
        <f>E443+E445</f>
        <v>17093704.22</v>
      </c>
    </row>
    <row r="443" spans="1:5" ht="15.75">
      <c r="A443" s="97" t="s">
        <v>89</v>
      </c>
      <c r="B443" s="98" t="s">
        <v>581</v>
      </c>
      <c r="C443" s="98" t="s">
        <v>450</v>
      </c>
      <c r="D443" s="98"/>
      <c r="E443" s="99">
        <f>E444</f>
        <v>16742704.22</v>
      </c>
    </row>
    <row r="444" spans="1:5" ht="31.5">
      <c r="A444" s="97" t="s">
        <v>743</v>
      </c>
      <c r="B444" s="98" t="s">
        <v>581</v>
      </c>
      <c r="C444" s="98" t="s">
        <v>450</v>
      </c>
      <c r="D444" s="98" t="s">
        <v>744</v>
      </c>
      <c r="E444" s="99">
        <v>16742704.22</v>
      </c>
    </row>
    <row r="445" spans="1:5" ht="47.25">
      <c r="A445" s="97" t="s">
        <v>564</v>
      </c>
      <c r="B445" s="98" t="s">
        <v>581</v>
      </c>
      <c r="C445" s="98" t="s">
        <v>300</v>
      </c>
      <c r="D445" s="98"/>
      <c r="E445" s="99">
        <f>E446</f>
        <v>351000</v>
      </c>
    </row>
    <row r="446" spans="1:5" ht="31.5">
      <c r="A446" s="97" t="s">
        <v>743</v>
      </c>
      <c r="B446" s="98" t="s">
        <v>581</v>
      </c>
      <c r="C446" s="98" t="s">
        <v>300</v>
      </c>
      <c r="D446" s="98" t="s">
        <v>744</v>
      </c>
      <c r="E446" s="99">
        <v>351000</v>
      </c>
    </row>
    <row r="447" spans="1:5" ht="47.25">
      <c r="A447" s="97" t="s">
        <v>542</v>
      </c>
      <c r="B447" s="98" t="s">
        <v>581</v>
      </c>
      <c r="C447" s="98" t="s">
        <v>451</v>
      </c>
      <c r="D447" s="98"/>
      <c r="E447" s="99">
        <f>E448</f>
        <v>2354900</v>
      </c>
    </row>
    <row r="448" spans="1:5" ht="15.75">
      <c r="A448" s="97" t="s">
        <v>34</v>
      </c>
      <c r="B448" s="98" t="s">
        <v>581</v>
      </c>
      <c r="C448" s="98" t="s">
        <v>452</v>
      </c>
      <c r="D448" s="98"/>
      <c r="E448" s="99">
        <f>E450+E449+E451</f>
        <v>2354900</v>
      </c>
    </row>
    <row r="449" spans="1:5" ht="47.25">
      <c r="A449" s="97" t="s">
        <v>733</v>
      </c>
      <c r="B449" s="98" t="s">
        <v>581</v>
      </c>
      <c r="C449" s="98" t="s">
        <v>452</v>
      </c>
      <c r="D449" s="98" t="s">
        <v>734</v>
      </c>
      <c r="E449" s="99">
        <v>17950</v>
      </c>
    </row>
    <row r="450" spans="1:5" ht="31.5">
      <c r="A450" s="97" t="s">
        <v>380</v>
      </c>
      <c r="B450" s="98" t="s">
        <v>581</v>
      </c>
      <c r="C450" s="98" t="s">
        <v>452</v>
      </c>
      <c r="D450" s="98" t="s">
        <v>735</v>
      </c>
      <c r="E450" s="99">
        <v>552000</v>
      </c>
    </row>
    <row r="451" spans="1:5" ht="15.75">
      <c r="A451" s="97" t="s">
        <v>748</v>
      </c>
      <c r="B451" s="98" t="s">
        <v>581</v>
      </c>
      <c r="C451" s="98" t="s">
        <v>452</v>
      </c>
      <c r="D451" s="98" t="s">
        <v>747</v>
      </c>
      <c r="E451" s="99">
        <v>1784950</v>
      </c>
    </row>
    <row r="452" spans="1:5" ht="47.25">
      <c r="A452" s="97" t="s">
        <v>126</v>
      </c>
      <c r="B452" s="98" t="s">
        <v>581</v>
      </c>
      <c r="C452" s="98" t="s">
        <v>275</v>
      </c>
      <c r="D452" s="98"/>
      <c r="E452" s="99">
        <f>E453</f>
        <v>150000</v>
      </c>
    </row>
    <row r="453" spans="1:5" ht="31.5">
      <c r="A453" s="105" t="s">
        <v>857</v>
      </c>
      <c r="B453" s="98" t="s">
        <v>581</v>
      </c>
      <c r="C453" s="98" t="s">
        <v>858</v>
      </c>
      <c r="D453" s="98"/>
      <c r="E453" s="99">
        <f>E454</f>
        <v>150000</v>
      </c>
    </row>
    <row r="454" spans="1:5" ht="31.5">
      <c r="A454" s="97" t="s">
        <v>743</v>
      </c>
      <c r="B454" s="98" t="s">
        <v>581</v>
      </c>
      <c r="C454" s="98" t="s">
        <v>858</v>
      </c>
      <c r="D454" s="98" t="s">
        <v>744</v>
      </c>
      <c r="E454" s="99">
        <v>150000</v>
      </c>
    </row>
    <row r="455" spans="1:5" ht="63">
      <c r="A455" s="97" t="s">
        <v>315</v>
      </c>
      <c r="B455" s="98" t="s">
        <v>581</v>
      </c>
      <c r="C455" s="98" t="s">
        <v>496</v>
      </c>
      <c r="D455" s="98"/>
      <c r="E455" s="99">
        <f>E456</f>
        <v>0</v>
      </c>
    </row>
    <row r="456" spans="1:5" ht="53.25" customHeight="1">
      <c r="A456" s="97" t="s">
        <v>314</v>
      </c>
      <c r="B456" s="98" t="s">
        <v>581</v>
      </c>
      <c r="C456" s="98" t="s">
        <v>499</v>
      </c>
      <c r="D456" s="98"/>
      <c r="E456" s="99">
        <f>E457</f>
        <v>0</v>
      </c>
    </row>
    <row r="457" spans="1:5" ht="31.5">
      <c r="A457" s="97" t="s">
        <v>690</v>
      </c>
      <c r="B457" s="98" t="s">
        <v>581</v>
      </c>
      <c r="C457" s="98" t="s">
        <v>692</v>
      </c>
      <c r="D457" s="98"/>
      <c r="E457" s="99">
        <f>E458</f>
        <v>0</v>
      </c>
    </row>
    <row r="458" spans="1:5" ht="31.5">
      <c r="A458" s="97" t="s">
        <v>389</v>
      </c>
      <c r="B458" s="98" t="s">
        <v>581</v>
      </c>
      <c r="C458" s="98" t="s">
        <v>692</v>
      </c>
      <c r="D458" s="98" t="s">
        <v>751</v>
      </c>
      <c r="E458" s="99">
        <v>0</v>
      </c>
    </row>
    <row r="459" spans="1:5" ht="15.75">
      <c r="A459" s="93" t="s">
        <v>584</v>
      </c>
      <c r="B459" s="94" t="s">
        <v>583</v>
      </c>
      <c r="C459" s="94"/>
      <c r="D459" s="94"/>
      <c r="E459" s="95">
        <f>E460+E465</f>
        <v>1935000</v>
      </c>
    </row>
    <row r="460" spans="1:5" ht="15.75">
      <c r="A460" s="97" t="s">
        <v>32</v>
      </c>
      <c r="B460" s="98" t="s">
        <v>585</v>
      </c>
      <c r="C460" s="98"/>
      <c r="D460" s="98"/>
      <c r="E460" s="99">
        <f>E461</f>
        <v>1230000</v>
      </c>
    </row>
    <row r="461" spans="1:5" ht="31.5">
      <c r="A461" s="97" t="s">
        <v>570</v>
      </c>
      <c r="B461" s="98" t="s">
        <v>585</v>
      </c>
      <c r="C461" s="98" t="s">
        <v>463</v>
      </c>
      <c r="D461" s="98"/>
      <c r="E461" s="99">
        <f>E462</f>
        <v>1230000</v>
      </c>
    </row>
    <row r="462" spans="1:5" ht="31.5">
      <c r="A462" s="97" t="s">
        <v>616</v>
      </c>
      <c r="B462" s="98" t="s">
        <v>585</v>
      </c>
      <c r="C462" s="98" t="s">
        <v>473</v>
      </c>
      <c r="D462" s="98"/>
      <c r="E462" s="99">
        <f>E463</f>
        <v>1230000</v>
      </c>
    </row>
    <row r="463" spans="1:5" ht="15.75">
      <c r="A463" s="97" t="s">
        <v>740</v>
      </c>
      <c r="B463" s="98" t="s">
        <v>585</v>
      </c>
      <c r="C463" s="98" t="s">
        <v>474</v>
      </c>
      <c r="D463" s="98"/>
      <c r="E463" s="99">
        <f>E464</f>
        <v>1230000</v>
      </c>
    </row>
    <row r="464" spans="1:5" ht="31.5">
      <c r="A464" s="97" t="s">
        <v>380</v>
      </c>
      <c r="B464" s="98" t="s">
        <v>585</v>
      </c>
      <c r="C464" s="98" t="s">
        <v>474</v>
      </c>
      <c r="D464" s="98" t="s">
        <v>735</v>
      </c>
      <c r="E464" s="99">
        <v>1230000</v>
      </c>
    </row>
    <row r="465" spans="1:5" ht="15.75">
      <c r="A465" s="97" t="s">
        <v>24</v>
      </c>
      <c r="B465" s="98" t="s">
        <v>586</v>
      </c>
      <c r="C465" s="98"/>
      <c r="D465" s="98"/>
      <c r="E465" s="99">
        <f>E466</f>
        <v>705000</v>
      </c>
    </row>
    <row r="466" spans="1:5" ht="31.5">
      <c r="A466" s="97" t="s">
        <v>570</v>
      </c>
      <c r="B466" s="98" t="s">
        <v>586</v>
      </c>
      <c r="C466" s="98" t="s">
        <v>463</v>
      </c>
      <c r="D466" s="98"/>
      <c r="E466" s="99">
        <f>E467</f>
        <v>705000</v>
      </c>
    </row>
    <row r="467" spans="1:5" ht="31.5">
      <c r="A467" s="97" t="s">
        <v>475</v>
      </c>
      <c r="B467" s="98" t="s">
        <v>586</v>
      </c>
      <c r="C467" s="98" t="s">
        <v>476</v>
      </c>
      <c r="D467" s="98"/>
      <c r="E467" s="99">
        <f>E468</f>
        <v>705000</v>
      </c>
    </row>
    <row r="468" spans="1:5" ht="15.75">
      <c r="A468" s="97" t="s">
        <v>741</v>
      </c>
      <c r="B468" s="98" t="s">
        <v>586</v>
      </c>
      <c r="C468" s="98" t="s">
        <v>477</v>
      </c>
      <c r="D468" s="98"/>
      <c r="E468" s="99">
        <f>E469</f>
        <v>705000</v>
      </c>
    </row>
    <row r="469" spans="1:5" ht="31.5">
      <c r="A469" s="97" t="s">
        <v>380</v>
      </c>
      <c r="B469" s="98" t="s">
        <v>586</v>
      </c>
      <c r="C469" s="98" t="s">
        <v>477</v>
      </c>
      <c r="D469" s="98" t="s">
        <v>735</v>
      </c>
      <c r="E469" s="99">
        <v>705000</v>
      </c>
    </row>
    <row r="470" spans="1:5" ht="31.5">
      <c r="A470" s="93" t="s">
        <v>391</v>
      </c>
      <c r="B470" s="94" t="s">
        <v>587</v>
      </c>
      <c r="C470" s="98"/>
      <c r="D470" s="98"/>
      <c r="E470" s="95">
        <f>E471+E476</f>
        <v>62336265</v>
      </c>
    </row>
    <row r="471" spans="1:5" ht="31.5">
      <c r="A471" s="97" t="s">
        <v>392</v>
      </c>
      <c r="B471" s="98" t="s">
        <v>592</v>
      </c>
      <c r="C471" s="98"/>
      <c r="D471" s="98"/>
      <c r="E471" s="99">
        <f>E472</f>
        <v>51864100</v>
      </c>
    </row>
    <row r="472" spans="1:5" ht="47.25">
      <c r="A472" s="97" t="s">
        <v>71</v>
      </c>
      <c r="B472" s="98" t="s">
        <v>592</v>
      </c>
      <c r="C472" s="98" t="s">
        <v>437</v>
      </c>
      <c r="D472" s="98"/>
      <c r="E472" s="99">
        <f>E473</f>
        <v>51864100</v>
      </c>
    </row>
    <row r="473" spans="1:5" ht="63">
      <c r="A473" s="97" t="s">
        <v>439</v>
      </c>
      <c r="B473" s="98" t="s">
        <v>592</v>
      </c>
      <c r="C473" s="98" t="s">
        <v>442</v>
      </c>
      <c r="D473" s="98"/>
      <c r="E473" s="99">
        <f>E474</f>
        <v>51864100</v>
      </c>
    </row>
    <row r="474" spans="1:5" ht="15.75">
      <c r="A474" s="97" t="s">
        <v>778</v>
      </c>
      <c r="B474" s="98" t="s">
        <v>592</v>
      </c>
      <c r="C474" s="98" t="s">
        <v>704</v>
      </c>
      <c r="D474" s="98"/>
      <c r="E474" s="99">
        <f>E475</f>
        <v>51864100</v>
      </c>
    </row>
    <row r="475" spans="1:5" ht="15.75">
      <c r="A475" s="97" t="s">
        <v>358</v>
      </c>
      <c r="B475" s="98" t="s">
        <v>592</v>
      </c>
      <c r="C475" s="98" t="s">
        <v>704</v>
      </c>
      <c r="D475" s="98" t="s">
        <v>746</v>
      </c>
      <c r="E475" s="99">
        <v>51864100</v>
      </c>
    </row>
    <row r="476" spans="1:5" ht="15.75">
      <c r="A476" s="97" t="s">
        <v>610</v>
      </c>
      <c r="B476" s="98" t="s">
        <v>276</v>
      </c>
      <c r="C476" s="98"/>
      <c r="D476" s="98"/>
      <c r="E476" s="99">
        <f>E477+E481+E496</f>
        <v>10472165</v>
      </c>
    </row>
    <row r="477" spans="1:5" ht="31.5">
      <c r="A477" s="97" t="s">
        <v>570</v>
      </c>
      <c r="B477" s="98" t="s">
        <v>276</v>
      </c>
      <c r="C477" s="98" t="s">
        <v>463</v>
      </c>
      <c r="D477" s="98"/>
      <c r="E477" s="99">
        <f>E478</f>
        <v>1547167</v>
      </c>
    </row>
    <row r="478" spans="1:5" ht="47.25">
      <c r="A478" s="97" t="s">
        <v>465</v>
      </c>
      <c r="B478" s="98" t="s">
        <v>276</v>
      </c>
      <c r="C478" s="98" t="s">
        <v>464</v>
      </c>
      <c r="D478" s="98"/>
      <c r="E478" s="99">
        <f>E479</f>
        <v>1547167</v>
      </c>
    </row>
    <row r="479" spans="1:5" ht="15.75">
      <c r="A479" s="97" t="s">
        <v>609</v>
      </c>
      <c r="B479" s="98" t="s">
        <v>276</v>
      </c>
      <c r="C479" s="98" t="s">
        <v>277</v>
      </c>
      <c r="D479" s="98"/>
      <c r="E479" s="99">
        <f>E480</f>
        <v>1547167</v>
      </c>
    </row>
    <row r="480" spans="1:5" ht="15.75">
      <c r="A480" s="97" t="s">
        <v>358</v>
      </c>
      <c r="B480" s="98" t="s">
        <v>276</v>
      </c>
      <c r="C480" s="98" t="s">
        <v>277</v>
      </c>
      <c r="D480" s="98" t="s">
        <v>746</v>
      </c>
      <c r="E480" s="99">
        <v>1547167</v>
      </c>
    </row>
    <row r="481" spans="1:5" ht="63">
      <c r="A481" s="97" t="s">
        <v>495</v>
      </c>
      <c r="B481" s="98" t="s">
        <v>276</v>
      </c>
      <c r="C481" s="98" t="s">
        <v>496</v>
      </c>
      <c r="D481" s="112"/>
      <c r="E481" s="99">
        <f>E482+E487+E490+E493</f>
        <v>8824998</v>
      </c>
    </row>
    <row r="482" spans="1:5" ht="47.25">
      <c r="A482" s="97" t="s">
        <v>618</v>
      </c>
      <c r="B482" s="98" t="s">
        <v>276</v>
      </c>
      <c r="C482" s="98" t="s">
        <v>500</v>
      </c>
      <c r="D482" s="112"/>
      <c r="E482" s="99">
        <f>E485+E483</f>
        <v>7847998</v>
      </c>
    </row>
    <row r="483" spans="1:5" ht="31.5">
      <c r="A483" s="97" t="s">
        <v>372</v>
      </c>
      <c r="B483" s="98" t="s">
        <v>276</v>
      </c>
      <c r="C483" s="98" t="s">
        <v>371</v>
      </c>
      <c r="D483" s="112"/>
      <c r="E483" s="99">
        <f>E484</f>
        <v>4122998</v>
      </c>
    </row>
    <row r="484" spans="1:5" ht="15.75">
      <c r="A484" s="97" t="s">
        <v>358</v>
      </c>
      <c r="B484" s="98" t="s">
        <v>276</v>
      </c>
      <c r="C484" s="98" t="s">
        <v>371</v>
      </c>
      <c r="D484" s="112" t="s">
        <v>746</v>
      </c>
      <c r="E484" s="99">
        <v>4122998</v>
      </c>
    </row>
    <row r="485" spans="1:5" ht="15.75">
      <c r="A485" s="97" t="s">
        <v>609</v>
      </c>
      <c r="B485" s="98" t="s">
        <v>276</v>
      </c>
      <c r="C485" s="98" t="s">
        <v>278</v>
      </c>
      <c r="D485" s="112"/>
      <c r="E485" s="99">
        <f>E486</f>
        <v>3725000</v>
      </c>
    </row>
    <row r="486" spans="1:5" ht="15.75">
      <c r="A486" s="97" t="s">
        <v>358</v>
      </c>
      <c r="B486" s="98" t="s">
        <v>276</v>
      </c>
      <c r="C486" s="98" t="s">
        <v>278</v>
      </c>
      <c r="D486" s="112" t="s">
        <v>746</v>
      </c>
      <c r="E486" s="99">
        <v>3725000</v>
      </c>
    </row>
    <row r="487" spans="1:5" ht="31.5">
      <c r="A487" s="97" t="s">
        <v>504</v>
      </c>
      <c r="B487" s="98" t="s">
        <v>276</v>
      </c>
      <c r="C487" s="98" t="s">
        <v>505</v>
      </c>
      <c r="D487" s="112"/>
      <c r="E487" s="99">
        <f>E488</f>
        <v>558000</v>
      </c>
    </row>
    <row r="488" spans="1:5" ht="15.75">
      <c r="A488" s="97" t="s">
        <v>609</v>
      </c>
      <c r="B488" s="98" t="s">
        <v>276</v>
      </c>
      <c r="C488" s="98" t="s">
        <v>279</v>
      </c>
      <c r="D488" s="112"/>
      <c r="E488" s="99">
        <f>E489</f>
        <v>558000</v>
      </c>
    </row>
    <row r="489" spans="1:5" ht="15.75">
      <c r="A489" s="97" t="s">
        <v>358</v>
      </c>
      <c r="B489" s="98" t="s">
        <v>276</v>
      </c>
      <c r="C489" s="98" t="s">
        <v>279</v>
      </c>
      <c r="D489" s="112" t="s">
        <v>746</v>
      </c>
      <c r="E489" s="99">
        <v>558000</v>
      </c>
    </row>
    <row r="490" spans="1:5" ht="31.5">
      <c r="A490" s="97" t="s">
        <v>533</v>
      </c>
      <c r="B490" s="98" t="s">
        <v>276</v>
      </c>
      <c r="C490" s="98" t="s">
        <v>534</v>
      </c>
      <c r="D490" s="112"/>
      <c r="E490" s="99">
        <f>E491</f>
        <v>272000</v>
      </c>
    </row>
    <row r="491" spans="1:5" ht="15.75">
      <c r="A491" s="97" t="s">
        <v>609</v>
      </c>
      <c r="B491" s="98" t="s">
        <v>276</v>
      </c>
      <c r="C491" s="98" t="s">
        <v>280</v>
      </c>
      <c r="D491" s="112"/>
      <c r="E491" s="99">
        <f>E492</f>
        <v>272000</v>
      </c>
    </row>
    <row r="492" spans="1:5" ht="15.75">
      <c r="A492" s="97" t="s">
        <v>358</v>
      </c>
      <c r="B492" s="98" t="s">
        <v>276</v>
      </c>
      <c r="C492" s="98" t="s">
        <v>280</v>
      </c>
      <c r="D492" s="112" t="s">
        <v>746</v>
      </c>
      <c r="E492" s="99">
        <v>272000</v>
      </c>
    </row>
    <row r="493" spans="1:5" ht="31.5">
      <c r="A493" s="97" t="s">
        <v>535</v>
      </c>
      <c r="B493" s="98" t="s">
        <v>276</v>
      </c>
      <c r="C493" s="98" t="s">
        <v>539</v>
      </c>
      <c r="D493" s="98"/>
      <c r="E493" s="99">
        <f>E494</f>
        <v>147000</v>
      </c>
    </row>
    <row r="494" spans="1:5" ht="15.75">
      <c r="A494" s="97" t="s">
        <v>609</v>
      </c>
      <c r="B494" s="98" t="s">
        <v>276</v>
      </c>
      <c r="C494" s="98" t="s">
        <v>807</v>
      </c>
      <c r="D494" s="98"/>
      <c r="E494" s="99">
        <f>E495</f>
        <v>147000</v>
      </c>
    </row>
    <row r="495" spans="1:5" ht="15.75">
      <c r="A495" s="97" t="s">
        <v>358</v>
      </c>
      <c r="B495" s="98" t="s">
        <v>276</v>
      </c>
      <c r="C495" s="98" t="s">
        <v>807</v>
      </c>
      <c r="D495" s="98" t="s">
        <v>746</v>
      </c>
      <c r="E495" s="99">
        <v>147000</v>
      </c>
    </row>
    <row r="496" spans="1:5" ht="31.5">
      <c r="A496" s="97" t="s">
        <v>571</v>
      </c>
      <c r="B496" s="98" t="s">
        <v>276</v>
      </c>
      <c r="C496" s="98" t="s">
        <v>510</v>
      </c>
      <c r="D496" s="112"/>
      <c r="E496" s="99">
        <f>E497</f>
        <v>100000</v>
      </c>
    </row>
    <row r="497" spans="1:5" ht="31.5">
      <c r="A497" s="97" t="s">
        <v>511</v>
      </c>
      <c r="B497" s="98" t="s">
        <v>276</v>
      </c>
      <c r="C497" s="98" t="s">
        <v>512</v>
      </c>
      <c r="D497" s="112"/>
      <c r="E497" s="99">
        <f>E498</f>
        <v>100000</v>
      </c>
    </row>
    <row r="498" spans="1:5" ht="15.75">
      <c r="A498" s="97" t="s">
        <v>609</v>
      </c>
      <c r="B498" s="98" t="s">
        <v>276</v>
      </c>
      <c r="C498" s="98" t="s">
        <v>281</v>
      </c>
      <c r="D498" s="112"/>
      <c r="E498" s="99">
        <f>E499</f>
        <v>100000</v>
      </c>
    </row>
    <row r="499" spans="1:5" ht="15.75">
      <c r="A499" s="97" t="s">
        <v>358</v>
      </c>
      <c r="B499" s="98" t="s">
        <v>276</v>
      </c>
      <c r="C499" s="98" t="s">
        <v>281</v>
      </c>
      <c r="D499" s="112" t="s">
        <v>746</v>
      </c>
      <c r="E499" s="99">
        <v>100000</v>
      </c>
    </row>
    <row r="500" spans="1:5" ht="15.75">
      <c r="A500" s="93" t="s">
        <v>27</v>
      </c>
      <c r="B500" s="113"/>
      <c r="C500" s="94"/>
      <c r="D500" s="113"/>
      <c r="E500" s="95">
        <f>E470+E459+E439+E374+E338+E220+E174+E105+E88+E82+E11</f>
        <v>1417268044.65</v>
      </c>
    </row>
    <row r="501" ht="15.75">
      <c r="E501" s="114"/>
    </row>
    <row r="502" spans="1:6" s="115" customFormat="1" ht="15.75">
      <c r="A502" s="214" t="s">
        <v>871</v>
      </c>
      <c r="B502" s="214"/>
      <c r="C502" s="214"/>
      <c r="D502" s="214"/>
      <c r="E502" s="214"/>
      <c r="F502" s="214"/>
    </row>
    <row r="503" ht="15.75">
      <c r="E503" s="114"/>
    </row>
    <row r="504" ht="15.75">
      <c r="E504" s="114"/>
    </row>
    <row r="505" ht="15.75">
      <c r="E505" s="114"/>
    </row>
    <row r="506" ht="15.75">
      <c r="E506" s="114"/>
    </row>
    <row r="507" ht="15.75">
      <c r="E507" s="114"/>
    </row>
    <row r="508" ht="15.75">
      <c r="E508" s="114"/>
    </row>
    <row r="509" ht="15.75">
      <c r="E509" s="114"/>
    </row>
    <row r="510" ht="15.75">
      <c r="E510" s="114"/>
    </row>
    <row r="511" ht="15.75">
      <c r="E511" s="114"/>
    </row>
    <row r="512" ht="15.75">
      <c r="E512" s="114"/>
    </row>
    <row r="513" ht="15.75">
      <c r="E513" s="114"/>
    </row>
    <row r="514" ht="15.75">
      <c r="E514" s="114"/>
    </row>
    <row r="515" ht="15.75">
      <c r="E515" s="114"/>
    </row>
    <row r="516" ht="15.75">
      <c r="E516" s="114"/>
    </row>
    <row r="517" ht="15.75">
      <c r="E517" s="114"/>
    </row>
    <row r="518" ht="15.75">
      <c r="E518" s="114"/>
    </row>
    <row r="519" ht="15.75">
      <c r="E519" s="114"/>
    </row>
    <row r="520" ht="15.75">
      <c r="E520" s="114"/>
    </row>
    <row r="521" ht="15.75">
      <c r="E521" s="114"/>
    </row>
    <row r="522" ht="15.75">
      <c r="E522" s="114"/>
    </row>
    <row r="523" ht="15.75">
      <c r="E523" s="114"/>
    </row>
    <row r="524" ht="15.75">
      <c r="E524" s="114"/>
    </row>
    <row r="525" ht="15.75">
      <c r="E525" s="114"/>
    </row>
    <row r="526" ht="15.75">
      <c r="E526" s="114"/>
    </row>
    <row r="527" ht="15.75">
      <c r="E527" s="114"/>
    </row>
    <row r="528" ht="15.75">
      <c r="E528" s="114"/>
    </row>
    <row r="529" ht="15.75">
      <c r="E529" s="114"/>
    </row>
    <row r="530" ht="15.75">
      <c r="E530" s="114"/>
    </row>
    <row r="531" ht="15.75">
      <c r="E531" s="114"/>
    </row>
    <row r="532" ht="15.75">
      <c r="E532" s="114"/>
    </row>
    <row r="533" ht="15.75">
      <c r="E533" s="114"/>
    </row>
    <row r="534" ht="15.75">
      <c r="E534" s="114"/>
    </row>
    <row r="535" ht="15.75">
      <c r="E535" s="114"/>
    </row>
    <row r="536" ht="15.75">
      <c r="E536" s="114"/>
    </row>
    <row r="537" ht="15.75">
      <c r="E537" s="114"/>
    </row>
    <row r="538" ht="15.75">
      <c r="E538" s="114"/>
    </row>
    <row r="539" ht="15.75">
      <c r="E539" s="114"/>
    </row>
    <row r="540" ht="15.75">
      <c r="E540" s="114"/>
    </row>
    <row r="541" ht="15.75">
      <c r="E541" s="114"/>
    </row>
    <row r="542" ht="15.75">
      <c r="E542" s="114"/>
    </row>
    <row r="543" ht="15.75">
      <c r="E543" s="114"/>
    </row>
    <row r="544" ht="15.75">
      <c r="E544" s="114"/>
    </row>
    <row r="545" ht="15.75">
      <c r="E545" s="114"/>
    </row>
    <row r="546" ht="15.75">
      <c r="E546" s="114"/>
    </row>
    <row r="547" ht="15.75">
      <c r="E547" s="114"/>
    </row>
    <row r="548" ht="15.75">
      <c r="E548" s="114"/>
    </row>
    <row r="549" ht="15.75">
      <c r="E549" s="114"/>
    </row>
    <row r="550" ht="15.75">
      <c r="E550" s="114"/>
    </row>
    <row r="551" ht="15.75">
      <c r="E551" s="114"/>
    </row>
    <row r="552" ht="15.75">
      <c r="E552" s="114"/>
    </row>
    <row r="553" ht="15.75">
      <c r="E553" s="114"/>
    </row>
    <row r="554" ht="15.75">
      <c r="E554" s="114"/>
    </row>
    <row r="555" ht="15.75">
      <c r="E555" s="114"/>
    </row>
    <row r="556" ht="15.75">
      <c r="E556" s="114"/>
    </row>
    <row r="557" ht="15.75">
      <c r="E557" s="114"/>
    </row>
    <row r="558" ht="15.75">
      <c r="E558" s="114"/>
    </row>
    <row r="559" ht="15.75">
      <c r="E559" s="114"/>
    </row>
    <row r="560" ht="15.75">
      <c r="E560" s="114"/>
    </row>
    <row r="561" ht="15.75">
      <c r="E561" s="114"/>
    </row>
    <row r="562" ht="15.75">
      <c r="E562" s="114"/>
    </row>
    <row r="563" ht="15.75">
      <c r="E563" s="114"/>
    </row>
    <row r="564" ht="15.75">
      <c r="E564" s="114"/>
    </row>
    <row r="565" ht="15.75">
      <c r="E565" s="114"/>
    </row>
    <row r="566" ht="15.75">
      <c r="E566" s="114"/>
    </row>
    <row r="567" ht="15.75">
      <c r="E567" s="114"/>
    </row>
    <row r="568" ht="15.75">
      <c r="E568" s="114"/>
    </row>
    <row r="569" ht="15.75">
      <c r="E569" s="114"/>
    </row>
    <row r="570" ht="15.75">
      <c r="E570" s="114"/>
    </row>
    <row r="571" ht="15.75">
      <c r="E571" s="114"/>
    </row>
    <row r="572" ht="15.75">
      <c r="E572" s="114"/>
    </row>
    <row r="573" ht="15.75">
      <c r="E573" s="114"/>
    </row>
    <row r="574" ht="15.75">
      <c r="E574" s="114"/>
    </row>
    <row r="575" ht="15.75">
      <c r="E575" s="114"/>
    </row>
    <row r="576" ht="15.75">
      <c r="E576" s="114"/>
    </row>
    <row r="577" ht="15.75">
      <c r="E577" s="114"/>
    </row>
    <row r="578" ht="15.75">
      <c r="E578" s="114"/>
    </row>
    <row r="579" ht="15.75">
      <c r="E579" s="114"/>
    </row>
    <row r="580" ht="15.75">
      <c r="E580" s="114"/>
    </row>
    <row r="581" ht="15.75">
      <c r="E581" s="114"/>
    </row>
    <row r="582" ht="15.75">
      <c r="E582" s="114"/>
    </row>
    <row r="583" ht="15.75">
      <c r="E583" s="114"/>
    </row>
    <row r="584" ht="15.75">
      <c r="E584" s="114"/>
    </row>
    <row r="585" ht="15.75">
      <c r="E585" s="114"/>
    </row>
    <row r="586" ht="15.75">
      <c r="E586" s="114"/>
    </row>
    <row r="587" ht="15.75">
      <c r="E587" s="114"/>
    </row>
    <row r="588" ht="15.75">
      <c r="E588" s="114"/>
    </row>
    <row r="589" ht="15.75">
      <c r="E589" s="114"/>
    </row>
    <row r="590" ht="15.75">
      <c r="E590" s="114"/>
    </row>
    <row r="591" ht="15.75">
      <c r="E591" s="114"/>
    </row>
    <row r="592" ht="15.75">
      <c r="E592" s="114"/>
    </row>
    <row r="593" ht="15.75">
      <c r="E593" s="114"/>
    </row>
    <row r="594" ht="15.75">
      <c r="E594" s="114"/>
    </row>
    <row r="595" ht="15.75">
      <c r="E595" s="114"/>
    </row>
    <row r="596" ht="15.75">
      <c r="E596" s="114"/>
    </row>
    <row r="597" ht="15.75">
      <c r="E597" s="114"/>
    </row>
    <row r="598" ht="15.75">
      <c r="E598" s="114"/>
    </row>
    <row r="599" ht="15.75">
      <c r="E599" s="114"/>
    </row>
    <row r="600" ht="15.75">
      <c r="E600" s="114"/>
    </row>
    <row r="601" ht="15.75">
      <c r="E601" s="114"/>
    </row>
    <row r="602" ht="15.75">
      <c r="E602" s="114"/>
    </row>
    <row r="603" ht="15.75">
      <c r="E603" s="114"/>
    </row>
    <row r="604" ht="15.75">
      <c r="E604" s="114"/>
    </row>
    <row r="605" ht="15.75">
      <c r="E605" s="114"/>
    </row>
    <row r="606" ht="15.75">
      <c r="E606" s="114"/>
    </row>
    <row r="607" ht="15.75">
      <c r="E607" s="114"/>
    </row>
    <row r="608" ht="15.75">
      <c r="E608" s="114"/>
    </row>
    <row r="609" ht="15.75">
      <c r="E609" s="114"/>
    </row>
    <row r="610" ht="15.75">
      <c r="E610" s="114"/>
    </row>
    <row r="611" ht="15.75">
      <c r="E611" s="114"/>
    </row>
    <row r="612" ht="15.75">
      <c r="E612" s="114"/>
    </row>
    <row r="613" ht="15.75">
      <c r="E613" s="114"/>
    </row>
    <row r="614" ht="15.75">
      <c r="E614" s="114"/>
    </row>
    <row r="615" ht="15.75">
      <c r="E615" s="114"/>
    </row>
    <row r="616" ht="15.75">
      <c r="E616" s="114"/>
    </row>
    <row r="617" ht="15.75">
      <c r="E617" s="114"/>
    </row>
    <row r="618" ht="15.75">
      <c r="E618" s="114"/>
    </row>
    <row r="619" ht="15.75">
      <c r="E619" s="114"/>
    </row>
    <row r="620" ht="15.75">
      <c r="E620" s="114"/>
    </row>
    <row r="621" ht="15.75">
      <c r="E621" s="114"/>
    </row>
    <row r="622" ht="15.75">
      <c r="E622" s="114"/>
    </row>
    <row r="623" ht="15.75">
      <c r="E623" s="114"/>
    </row>
    <row r="624" ht="15.75">
      <c r="E624" s="114"/>
    </row>
    <row r="625" ht="15.75">
      <c r="E625" s="114"/>
    </row>
  </sheetData>
  <sheetProtection/>
  <mergeCells count="8">
    <mergeCell ref="A502:F502"/>
    <mergeCell ref="D8:E8"/>
    <mergeCell ref="A7:E7"/>
    <mergeCell ref="B1:E1"/>
    <mergeCell ref="B2:E2"/>
    <mergeCell ref="B3:E3"/>
    <mergeCell ref="B4:E4"/>
    <mergeCell ref="B5:E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E594"/>
  <sheetViews>
    <sheetView zoomScalePageLayoutView="0" workbookViewId="0" topLeftCell="A1">
      <selection activeCell="A4" sqref="A4:D4"/>
    </sheetView>
  </sheetViews>
  <sheetFormatPr defaultColWidth="9.00390625" defaultRowHeight="12.75"/>
  <cols>
    <col min="1" max="1" width="81.25390625" style="87" customWidth="1"/>
    <col min="2" max="2" width="15.125" style="89" customWidth="1"/>
    <col min="3" max="3" width="5.00390625" style="89" customWidth="1"/>
    <col min="4" max="4" width="17.00390625" style="126" customWidth="1"/>
    <col min="5" max="5" width="17.125" style="87" customWidth="1"/>
    <col min="6" max="16384" width="9.125" style="87" customWidth="1"/>
  </cols>
  <sheetData>
    <row r="1" spans="1:4" ht="15.75">
      <c r="A1" s="218" t="s">
        <v>932</v>
      </c>
      <c r="B1" s="218"/>
      <c r="C1" s="218"/>
      <c r="D1" s="218"/>
    </row>
    <row r="2" spans="1:4" ht="15.75">
      <c r="A2" s="218" t="s">
        <v>544</v>
      </c>
      <c r="B2" s="218"/>
      <c r="C2" s="218"/>
      <c r="D2" s="218"/>
    </row>
    <row r="3" spans="1:4" ht="15.75">
      <c r="A3" s="218" t="s">
        <v>545</v>
      </c>
      <c r="B3" s="218"/>
      <c r="C3" s="218"/>
      <c r="D3" s="218"/>
    </row>
    <row r="4" spans="1:4" ht="15.75">
      <c r="A4" s="218" t="s">
        <v>543</v>
      </c>
      <c r="B4" s="218"/>
      <c r="C4" s="218"/>
      <c r="D4" s="218"/>
    </row>
    <row r="5" spans="1:4" ht="15.75">
      <c r="A5" s="218" t="s">
        <v>875</v>
      </c>
      <c r="B5" s="218"/>
      <c r="C5" s="218"/>
      <c r="D5" s="218"/>
    </row>
    <row r="6" spans="3:4" ht="15.75">
      <c r="C6" s="117"/>
      <c r="D6" s="118"/>
    </row>
    <row r="7" spans="1:4" ht="72.75" customHeight="1">
      <c r="A7" s="216" t="s">
        <v>879</v>
      </c>
      <c r="B7" s="216"/>
      <c r="C7" s="216"/>
      <c r="D7" s="216"/>
    </row>
    <row r="8" spans="3:4" ht="15.75">
      <c r="C8" s="215" t="s">
        <v>876</v>
      </c>
      <c r="D8" s="215"/>
    </row>
    <row r="9" spans="1:4" s="91" customFormat="1" ht="31.5">
      <c r="A9" s="119" t="s">
        <v>28</v>
      </c>
      <c r="B9" s="119" t="s">
        <v>138</v>
      </c>
      <c r="C9" s="120" t="s">
        <v>139</v>
      </c>
      <c r="D9" s="90" t="s">
        <v>899</v>
      </c>
    </row>
    <row r="10" spans="1:4" s="91" customFormat="1" ht="15.75">
      <c r="A10" s="35">
        <v>1</v>
      </c>
      <c r="B10" s="35">
        <v>2</v>
      </c>
      <c r="C10" s="121">
        <v>3</v>
      </c>
      <c r="D10" s="122">
        <v>4</v>
      </c>
    </row>
    <row r="11" spans="1:4" s="96" customFormat="1" ht="31.5">
      <c r="A11" s="93" t="s">
        <v>70</v>
      </c>
      <c r="B11" s="94" t="s">
        <v>644</v>
      </c>
      <c r="C11" s="94"/>
      <c r="D11" s="95">
        <f>D12+D26+D46+D79+D94+D53+D66+D70+D74+D105</f>
        <v>916667091.9600002</v>
      </c>
    </row>
    <row r="12" spans="1:4" s="96" customFormat="1" ht="31.5">
      <c r="A12" s="97" t="s">
        <v>410</v>
      </c>
      <c r="B12" s="98" t="s">
        <v>645</v>
      </c>
      <c r="C12" s="98"/>
      <c r="D12" s="99">
        <f>D15+D17+D19+D21+D24+D13</f>
        <v>282394397.96000004</v>
      </c>
    </row>
    <row r="13" spans="1:4" s="96" customFormat="1" ht="47.25">
      <c r="A13" s="97" t="s">
        <v>805</v>
      </c>
      <c r="B13" s="98" t="s">
        <v>806</v>
      </c>
      <c r="C13" s="98"/>
      <c r="D13" s="99">
        <f>D14</f>
        <v>1923601</v>
      </c>
    </row>
    <row r="14" spans="1:4" s="96" customFormat="1" ht="31.5">
      <c r="A14" s="97" t="s">
        <v>743</v>
      </c>
      <c r="B14" s="98" t="s">
        <v>806</v>
      </c>
      <c r="C14" s="98" t="s">
        <v>744</v>
      </c>
      <c r="D14" s="99">
        <v>1923601</v>
      </c>
    </row>
    <row r="15" spans="1:4" ht="173.25">
      <c r="A15" s="97" t="s">
        <v>553</v>
      </c>
      <c r="B15" s="98" t="s">
        <v>411</v>
      </c>
      <c r="C15" s="98"/>
      <c r="D15" s="99">
        <f>D16</f>
        <v>144780500</v>
      </c>
    </row>
    <row r="16" spans="1:4" ht="31.5">
      <c r="A16" s="97" t="s">
        <v>743</v>
      </c>
      <c r="B16" s="98" t="s">
        <v>411</v>
      </c>
      <c r="C16" s="98" t="s">
        <v>744</v>
      </c>
      <c r="D16" s="99">
        <v>144780500</v>
      </c>
    </row>
    <row r="17" spans="1:4" ht="189">
      <c r="A17" s="97" t="s">
        <v>565</v>
      </c>
      <c r="B17" s="98" t="s">
        <v>412</v>
      </c>
      <c r="C17" s="98"/>
      <c r="D17" s="99">
        <f>D18</f>
        <v>2636500</v>
      </c>
    </row>
    <row r="18" spans="1:4" ht="31.5">
      <c r="A18" s="97" t="s">
        <v>743</v>
      </c>
      <c r="B18" s="98" t="s">
        <v>412</v>
      </c>
      <c r="C18" s="98" t="s">
        <v>744</v>
      </c>
      <c r="D18" s="99">
        <v>2636500</v>
      </c>
    </row>
    <row r="19" spans="1:4" ht="189">
      <c r="A19" s="97" t="s">
        <v>349</v>
      </c>
      <c r="B19" s="98" t="s">
        <v>413</v>
      </c>
      <c r="C19" s="98"/>
      <c r="D19" s="99">
        <f>D20</f>
        <v>46432600</v>
      </c>
    </row>
    <row r="20" spans="1:4" ht="31.5">
      <c r="A20" s="97" t="s">
        <v>743</v>
      </c>
      <c r="B20" s="98" t="s">
        <v>413</v>
      </c>
      <c r="C20" s="98" t="s">
        <v>744</v>
      </c>
      <c r="D20" s="99">
        <v>46432600</v>
      </c>
    </row>
    <row r="21" spans="1:4" ht="15.75">
      <c r="A21" s="97" t="s">
        <v>31</v>
      </c>
      <c r="B21" s="98" t="s">
        <v>414</v>
      </c>
      <c r="C21" s="98"/>
      <c r="D21" s="99">
        <f>D23+D22</f>
        <v>82569411.16000001</v>
      </c>
    </row>
    <row r="22" spans="1:4" ht="31.5">
      <c r="A22" s="97" t="s">
        <v>380</v>
      </c>
      <c r="B22" s="98" t="s">
        <v>414</v>
      </c>
      <c r="C22" s="98" t="s">
        <v>735</v>
      </c>
      <c r="D22" s="99">
        <v>1899929.51</v>
      </c>
    </row>
    <row r="23" spans="1:4" ht="31.5">
      <c r="A23" s="97" t="s">
        <v>743</v>
      </c>
      <c r="B23" s="98" t="s">
        <v>414</v>
      </c>
      <c r="C23" s="98" t="s">
        <v>744</v>
      </c>
      <c r="D23" s="99">
        <v>80669481.65</v>
      </c>
    </row>
    <row r="24" spans="1:4" ht="47.25">
      <c r="A24" s="97" t="s">
        <v>564</v>
      </c>
      <c r="B24" s="98" t="s">
        <v>415</v>
      </c>
      <c r="C24" s="98"/>
      <c r="D24" s="99">
        <f>D25</f>
        <v>4051785.8</v>
      </c>
    </row>
    <row r="25" spans="1:4" ht="31.5">
      <c r="A25" s="97" t="s">
        <v>743</v>
      </c>
      <c r="B25" s="98" t="s">
        <v>415</v>
      </c>
      <c r="C25" s="98" t="s">
        <v>744</v>
      </c>
      <c r="D25" s="99">
        <v>4051785.8</v>
      </c>
    </row>
    <row r="26" spans="1:4" s="96" customFormat="1" ht="31.5">
      <c r="A26" s="97" t="s">
        <v>655</v>
      </c>
      <c r="B26" s="98" t="s">
        <v>417</v>
      </c>
      <c r="C26" s="98"/>
      <c r="D26" s="99">
        <f>D33+D35+D37+D39+D42+D27+D29+D44+D31</f>
        <v>454215120.25</v>
      </c>
    </row>
    <row r="27" spans="1:4" s="96" customFormat="1" ht="47.25">
      <c r="A27" s="97" t="s">
        <v>270</v>
      </c>
      <c r="B27" s="98" t="s">
        <v>269</v>
      </c>
      <c r="C27" s="98"/>
      <c r="D27" s="99">
        <f>D28</f>
        <v>663267</v>
      </c>
    </row>
    <row r="28" spans="1:4" s="96" customFormat="1" ht="31.5">
      <c r="A28" s="97" t="s">
        <v>743</v>
      </c>
      <c r="B28" s="98" t="s">
        <v>269</v>
      </c>
      <c r="C28" s="98" t="s">
        <v>744</v>
      </c>
      <c r="D28" s="99">
        <v>663267</v>
      </c>
    </row>
    <row r="29" spans="1:4" s="96" customFormat="1" ht="47.25">
      <c r="A29" s="97" t="s">
        <v>271</v>
      </c>
      <c r="B29" s="98" t="s">
        <v>127</v>
      </c>
      <c r="C29" s="98"/>
      <c r="D29" s="99">
        <f>D30</f>
        <v>263839</v>
      </c>
    </row>
    <row r="30" spans="1:4" s="96" customFormat="1" ht="31.5">
      <c r="A30" s="97" t="s">
        <v>743</v>
      </c>
      <c r="B30" s="98" t="s">
        <v>127</v>
      </c>
      <c r="C30" s="98" t="s">
        <v>744</v>
      </c>
      <c r="D30" s="99">
        <v>263839</v>
      </c>
    </row>
    <row r="31" spans="1:4" s="96" customFormat="1" ht="47.25">
      <c r="A31" s="97" t="s">
        <v>816</v>
      </c>
      <c r="B31" s="98" t="s">
        <v>817</v>
      </c>
      <c r="C31" s="98"/>
      <c r="D31" s="99">
        <f>D32</f>
        <v>46400</v>
      </c>
    </row>
    <row r="32" spans="1:4" s="96" customFormat="1" ht="31.5">
      <c r="A32" s="97" t="s">
        <v>743</v>
      </c>
      <c r="B32" s="98" t="s">
        <v>817</v>
      </c>
      <c r="C32" s="98" t="s">
        <v>744</v>
      </c>
      <c r="D32" s="99">
        <v>46400</v>
      </c>
    </row>
    <row r="33" spans="1:4" ht="157.5">
      <c r="A33" s="97" t="s">
        <v>566</v>
      </c>
      <c r="B33" s="98" t="s">
        <v>418</v>
      </c>
      <c r="C33" s="98"/>
      <c r="D33" s="99">
        <f>D34</f>
        <v>279632400</v>
      </c>
    </row>
    <row r="34" spans="1:4" ht="31.5">
      <c r="A34" s="97" t="s">
        <v>743</v>
      </c>
      <c r="B34" s="98" t="s">
        <v>418</v>
      </c>
      <c r="C34" s="98" t="s">
        <v>744</v>
      </c>
      <c r="D34" s="99">
        <v>279632400</v>
      </c>
    </row>
    <row r="35" spans="1:4" ht="147" customHeight="1">
      <c r="A35" s="97" t="s">
        <v>769</v>
      </c>
      <c r="B35" s="98" t="s">
        <v>419</v>
      </c>
      <c r="C35" s="98"/>
      <c r="D35" s="99">
        <f>D36</f>
        <v>9529000</v>
      </c>
    </row>
    <row r="36" spans="1:4" ht="31.5">
      <c r="A36" s="97" t="s">
        <v>743</v>
      </c>
      <c r="B36" s="98" t="s">
        <v>419</v>
      </c>
      <c r="C36" s="98" t="s">
        <v>744</v>
      </c>
      <c r="D36" s="99">
        <v>9529000</v>
      </c>
    </row>
    <row r="37" spans="1:4" ht="126">
      <c r="A37" s="97" t="s">
        <v>398</v>
      </c>
      <c r="B37" s="98" t="s">
        <v>420</v>
      </c>
      <c r="C37" s="98"/>
      <c r="D37" s="99">
        <f>D38</f>
        <v>33179400</v>
      </c>
    </row>
    <row r="38" spans="1:4" ht="31.5">
      <c r="A38" s="97" t="s">
        <v>743</v>
      </c>
      <c r="B38" s="98" t="s">
        <v>420</v>
      </c>
      <c r="C38" s="98" t="s">
        <v>744</v>
      </c>
      <c r="D38" s="99">
        <v>33179400</v>
      </c>
    </row>
    <row r="39" spans="1:4" ht="31.5">
      <c r="A39" s="97" t="s">
        <v>745</v>
      </c>
      <c r="B39" s="98" t="s">
        <v>421</v>
      </c>
      <c r="C39" s="98"/>
      <c r="D39" s="99">
        <f>D40+D41</f>
        <v>116804100.05</v>
      </c>
    </row>
    <row r="40" spans="1:4" ht="31.5">
      <c r="A40" s="97" t="s">
        <v>743</v>
      </c>
      <c r="B40" s="98" t="s">
        <v>421</v>
      </c>
      <c r="C40" s="98" t="s">
        <v>744</v>
      </c>
      <c r="D40" s="99">
        <v>115596059.05</v>
      </c>
    </row>
    <row r="41" spans="1:4" ht="15.75">
      <c r="A41" s="97" t="s">
        <v>736</v>
      </c>
      <c r="B41" s="98" t="s">
        <v>421</v>
      </c>
      <c r="C41" s="98" t="s">
        <v>737</v>
      </c>
      <c r="D41" s="99">
        <v>1208041</v>
      </c>
    </row>
    <row r="42" spans="1:4" ht="47.25">
      <c r="A42" s="97" t="s">
        <v>564</v>
      </c>
      <c r="B42" s="98" t="s">
        <v>422</v>
      </c>
      <c r="C42" s="98"/>
      <c r="D42" s="99">
        <f>D43</f>
        <v>12221714.2</v>
      </c>
    </row>
    <row r="43" spans="1:4" ht="31.5">
      <c r="A43" s="97" t="s">
        <v>743</v>
      </c>
      <c r="B43" s="98" t="s">
        <v>422</v>
      </c>
      <c r="C43" s="98" t="s">
        <v>744</v>
      </c>
      <c r="D43" s="99">
        <v>12221714.2</v>
      </c>
    </row>
    <row r="44" spans="1:4" ht="31.5">
      <c r="A44" s="97" t="s">
        <v>294</v>
      </c>
      <c r="B44" s="98" t="s">
        <v>293</v>
      </c>
      <c r="C44" s="98"/>
      <c r="D44" s="99">
        <f>D45</f>
        <v>1875000</v>
      </c>
    </row>
    <row r="45" spans="1:4" ht="31.5">
      <c r="A45" s="97" t="s">
        <v>743</v>
      </c>
      <c r="B45" s="98" t="s">
        <v>293</v>
      </c>
      <c r="C45" s="98" t="s">
        <v>744</v>
      </c>
      <c r="D45" s="99">
        <v>1875000</v>
      </c>
    </row>
    <row r="46" spans="1:4" s="96" customFormat="1" ht="31.5">
      <c r="A46" s="97" t="s">
        <v>423</v>
      </c>
      <c r="B46" s="98" t="s">
        <v>424</v>
      </c>
      <c r="C46" s="98"/>
      <c r="D46" s="99">
        <f>D47+D51+D49</f>
        <v>56026417.21</v>
      </c>
    </row>
    <row r="47" spans="1:4" ht="15.75">
      <c r="A47" s="97" t="s">
        <v>29</v>
      </c>
      <c r="B47" s="98" t="s">
        <v>425</v>
      </c>
      <c r="C47" s="98"/>
      <c r="D47" s="99">
        <f>D48</f>
        <v>50866217.21</v>
      </c>
    </row>
    <row r="48" spans="1:4" ht="31.5">
      <c r="A48" s="97" t="s">
        <v>743</v>
      </c>
      <c r="B48" s="98" t="s">
        <v>425</v>
      </c>
      <c r="C48" s="98" t="s">
        <v>744</v>
      </c>
      <c r="D48" s="99">
        <v>50866217.21</v>
      </c>
    </row>
    <row r="49" spans="1:4" ht="47.25">
      <c r="A49" s="97" t="s">
        <v>564</v>
      </c>
      <c r="B49" s="98" t="s">
        <v>309</v>
      </c>
      <c r="C49" s="98"/>
      <c r="D49" s="99">
        <f>D50</f>
        <v>440200</v>
      </c>
    </row>
    <row r="50" spans="1:4" ht="31.5">
      <c r="A50" s="97" t="s">
        <v>743</v>
      </c>
      <c r="B50" s="98" t="s">
        <v>309</v>
      </c>
      <c r="C50" s="98" t="s">
        <v>744</v>
      </c>
      <c r="D50" s="99">
        <v>440200</v>
      </c>
    </row>
    <row r="51" spans="1:4" ht="78.75">
      <c r="A51" s="97" t="s">
        <v>798</v>
      </c>
      <c r="B51" s="98" t="s">
        <v>272</v>
      </c>
      <c r="C51" s="98"/>
      <c r="D51" s="99">
        <f>D52</f>
        <v>4720000</v>
      </c>
    </row>
    <row r="52" spans="1:4" ht="31.5">
      <c r="A52" s="97" t="s">
        <v>743</v>
      </c>
      <c r="B52" s="98" t="s">
        <v>272</v>
      </c>
      <c r="C52" s="98" t="s">
        <v>744</v>
      </c>
      <c r="D52" s="99">
        <v>4720000</v>
      </c>
    </row>
    <row r="53" spans="1:4" ht="31.5">
      <c r="A53" s="97" t="s">
        <v>662</v>
      </c>
      <c r="B53" s="98" t="s">
        <v>427</v>
      </c>
      <c r="C53" s="98"/>
      <c r="D53" s="99">
        <f>D57+D60+D63+D54</f>
        <v>20219997.37</v>
      </c>
    </row>
    <row r="54" spans="1:4" ht="15.75">
      <c r="A54" s="97" t="s">
        <v>800</v>
      </c>
      <c r="B54" s="98" t="s">
        <v>296</v>
      </c>
      <c r="C54" s="98"/>
      <c r="D54" s="99">
        <f>D55+D56</f>
        <v>1083646.84</v>
      </c>
    </row>
    <row r="55" spans="1:4" ht="31.5">
      <c r="A55" s="97" t="s">
        <v>389</v>
      </c>
      <c r="B55" s="98" t="s">
        <v>296</v>
      </c>
      <c r="C55" s="98" t="s">
        <v>751</v>
      </c>
      <c r="D55" s="99">
        <v>673012.06</v>
      </c>
    </row>
    <row r="56" spans="1:4" ht="31.5">
      <c r="A56" s="97" t="s">
        <v>743</v>
      </c>
      <c r="B56" s="98" t="s">
        <v>296</v>
      </c>
      <c r="C56" s="98" t="s">
        <v>744</v>
      </c>
      <c r="D56" s="99">
        <v>410634.78</v>
      </c>
    </row>
    <row r="57" spans="1:4" ht="15.75">
      <c r="A57" s="97" t="s">
        <v>103</v>
      </c>
      <c r="B57" s="98" t="s">
        <v>628</v>
      </c>
      <c r="C57" s="98"/>
      <c r="D57" s="99">
        <f>D59+D58</f>
        <v>1721750.5299999998</v>
      </c>
    </row>
    <row r="58" spans="1:4" ht="15.75">
      <c r="A58" s="97" t="s">
        <v>748</v>
      </c>
      <c r="B58" s="98" t="s">
        <v>628</v>
      </c>
      <c r="C58" s="98" t="s">
        <v>747</v>
      </c>
      <c r="D58" s="99">
        <v>298275.6</v>
      </c>
    </row>
    <row r="59" spans="1:4" ht="31.5">
      <c r="A59" s="97" t="s">
        <v>743</v>
      </c>
      <c r="B59" s="98" t="s">
        <v>628</v>
      </c>
      <c r="C59" s="98" t="s">
        <v>744</v>
      </c>
      <c r="D59" s="99">
        <v>1423474.93</v>
      </c>
    </row>
    <row r="60" spans="1:4" ht="47.25">
      <c r="A60" s="97" t="s">
        <v>774</v>
      </c>
      <c r="B60" s="98" t="s">
        <v>629</v>
      </c>
      <c r="C60" s="98"/>
      <c r="D60" s="99">
        <f>D62+D61</f>
        <v>15544500</v>
      </c>
    </row>
    <row r="61" spans="1:4" ht="15.75">
      <c r="A61" s="97" t="s">
        <v>748</v>
      </c>
      <c r="B61" s="98" t="s">
        <v>629</v>
      </c>
      <c r="C61" s="98" t="s">
        <v>747</v>
      </c>
      <c r="D61" s="99">
        <v>10504463.4</v>
      </c>
    </row>
    <row r="62" spans="1:4" ht="31.5">
      <c r="A62" s="97" t="s">
        <v>743</v>
      </c>
      <c r="B62" s="98" t="s">
        <v>629</v>
      </c>
      <c r="C62" s="98" t="s">
        <v>744</v>
      </c>
      <c r="D62" s="99">
        <v>5040036.6</v>
      </c>
    </row>
    <row r="63" spans="1:4" ht="31.5">
      <c r="A63" s="97" t="s">
        <v>775</v>
      </c>
      <c r="B63" s="98" t="s">
        <v>630</v>
      </c>
      <c r="C63" s="98"/>
      <c r="D63" s="99">
        <f>D65+D64</f>
        <v>1870100</v>
      </c>
    </row>
    <row r="64" spans="1:4" ht="15.75">
      <c r="A64" s="97" t="s">
        <v>748</v>
      </c>
      <c r="B64" s="98" t="s">
        <v>630</v>
      </c>
      <c r="C64" s="98" t="s">
        <v>747</v>
      </c>
      <c r="D64" s="99">
        <v>1473606.26</v>
      </c>
    </row>
    <row r="65" spans="1:4" ht="31.5">
      <c r="A65" s="97" t="s">
        <v>743</v>
      </c>
      <c r="B65" s="98" t="s">
        <v>630</v>
      </c>
      <c r="C65" s="98" t="s">
        <v>744</v>
      </c>
      <c r="D65" s="99">
        <v>396493.74</v>
      </c>
    </row>
    <row r="66" spans="1:4" ht="31.5">
      <c r="A66" s="97" t="s">
        <v>656</v>
      </c>
      <c r="B66" s="98" t="s">
        <v>429</v>
      </c>
      <c r="C66" s="98"/>
      <c r="D66" s="99">
        <f>D67</f>
        <v>1815140.3599999999</v>
      </c>
    </row>
    <row r="67" spans="1:4" ht="15.75">
      <c r="A67" s="97" t="s">
        <v>160</v>
      </c>
      <c r="B67" s="98" t="s">
        <v>631</v>
      </c>
      <c r="C67" s="98"/>
      <c r="D67" s="99">
        <f>D68+D69</f>
        <v>1815140.3599999999</v>
      </c>
    </row>
    <row r="68" spans="1:4" ht="47.25">
      <c r="A68" s="97" t="s">
        <v>733</v>
      </c>
      <c r="B68" s="98" t="s">
        <v>631</v>
      </c>
      <c r="C68" s="98" t="s">
        <v>734</v>
      </c>
      <c r="D68" s="99">
        <v>290281.63</v>
      </c>
    </row>
    <row r="69" spans="1:4" ht="31.5">
      <c r="A69" s="97" t="s">
        <v>380</v>
      </c>
      <c r="B69" s="98" t="s">
        <v>631</v>
      </c>
      <c r="C69" s="98" t="s">
        <v>735</v>
      </c>
      <c r="D69" s="99">
        <v>1524858.73</v>
      </c>
    </row>
    <row r="70" spans="1:4" ht="31.5">
      <c r="A70" s="97" t="s">
        <v>541</v>
      </c>
      <c r="B70" s="98" t="s">
        <v>431</v>
      </c>
      <c r="C70" s="98"/>
      <c r="D70" s="99">
        <f>D71</f>
        <v>369436.7</v>
      </c>
    </row>
    <row r="71" spans="1:4" ht="15.75">
      <c r="A71" s="97" t="s">
        <v>752</v>
      </c>
      <c r="B71" s="98" t="s">
        <v>632</v>
      </c>
      <c r="C71" s="98"/>
      <c r="D71" s="99">
        <f>D72+D73</f>
        <v>369436.7</v>
      </c>
    </row>
    <row r="72" spans="1:4" ht="47.25">
      <c r="A72" s="97" t="s">
        <v>733</v>
      </c>
      <c r="B72" s="98" t="s">
        <v>632</v>
      </c>
      <c r="C72" s="98" t="s">
        <v>734</v>
      </c>
      <c r="D72" s="99">
        <v>354936.7</v>
      </c>
    </row>
    <row r="73" spans="1:4" ht="31.5">
      <c r="A73" s="97" t="s">
        <v>380</v>
      </c>
      <c r="B73" s="98" t="s">
        <v>632</v>
      </c>
      <c r="C73" s="98" t="s">
        <v>735</v>
      </c>
      <c r="D73" s="99">
        <v>14500</v>
      </c>
    </row>
    <row r="74" spans="1:4" ht="31.5">
      <c r="A74" s="97" t="s">
        <v>435</v>
      </c>
      <c r="B74" s="98" t="s">
        <v>433</v>
      </c>
      <c r="C74" s="98"/>
      <c r="D74" s="99">
        <f>D75</f>
        <v>25116044.11</v>
      </c>
    </row>
    <row r="75" spans="1:4" ht="47.25">
      <c r="A75" s="97" t="s">
        <v>101</v>
      </c>
      <c r="B75" s="98" t="s">
        <v>633</v>
      </c>
      <c r="C75" s="98"/>
      <c r="D75" s="99">
        <f>D76+D77+D78</f>
        <v>25116044.11</v>
      </c>
    </row>
    <row r="76" spans="1:4" ht="47.25">
      <c r="A76" s="97" t="s">
        <v>733</v>
      </c>
      <c r="B76" s="98" t="s">
        <v>633</v>
      </c>
      <c r="C76" s="98" t="s">
        <v>734</v>
      </c>
      <c r="D76" s="99">
        <v>20942729.41</v>
      </c>
    </row>
    <row r="77" spans="1:4" ht="31.5">
      <c r="A77" s="97" t="s">
        <v>380</v>
      </c>
      <c r="B77" s="98" t="s">
        <v>633</v>
      </c>
      <c r="C77" s="98" t="s">
        <v>735</v>
      </c>
      <c r="D77" s="99">
        <v>4040437.05</v>
      </c>
    </row>
    <row r="78" spans="1:4" ht="15.75">
      <c r="A78" s="97" t="s">
        <v>736</v>
      </c>
      <c r="B78" s="98" t="s">
        <v>633</v>
      </c>
      <c r="C78" s="98" t="s">
        <v>737</v>
      </c>
      <c r="D78" s="99">
        <v>132877.65</v>
      </c>
    </row>
    <row r="79" spans="1:4" ht="47.25">
      <c r="A79" s="97" t="s">
        <v>657</v>
      </c>
      <c r="B79" s="98" t="s">
        <v>434</v>
      </c>
      <c r="C79" s="98"/>
      <c r="D79" s="99">
        <f>D80+D82+D84+D86+D88+D90+D92</f>
        <v>39839756.88</v>
      </c>
    </row>
    <row r="80" spans="1:4" ht="15.75">
      <c r="A80" s="97" t="s">
        <v>395</v>
      </c>
      <c r="B80" s="98" t="s">
        <v>695</v>
      </c>
      <c r="C80" s="98"/>
      <c r="D80" s="99">
        <f>D81</f>
        <v>5068289.99</v>
      </c>
    </row>
    <row r="81" spans="1:4" ht="31.5">
      <c r="A81" s="97" t="s">
        <v>743</v>
      </c>
      <c r="B81" s="98" t="s">
        <v>695</v>
      </c>
      <c r="C81" s="98" t="s">
        <v>744</v>
      </c>
      <c r="D81" s="99">
        <v>5068289.99</v>
      </c>
    </row>
    <row r="82" spans="1:4" ht="24" customHeight="1">
      <c r="A82" s="97" t="s">
        <v>396</v>
      </c>
      <c r="B82" s="98" t="s">
        <v>696</v>
      </c>
      <c r="C82" s="98"/>
      <c r="D82" s="99">
        <f>D83</f>
        <v>8741342.43</v>
      </c>
    </row>
    <row r="83" spans="1:4" ht="31.5">
      <c r="A83" s="97" t="s">
        <v>743</v>
      </c>
      <c r="B83" s="98" t="s">
        <v>696</v>
      </c>
      <c r="C83" s="98" t="s">
        <v>744</v>
      </c>
      <c r="D83" s="99">
        <v>8741342.43</v>
      </c>
    </row>
    <row r="84" spans="1:4" ht="78.75">
      <c r="A84" s="97" t="s">
        <v>252</v>
      </c>
      <c r="B84" s="98" t="s">
        <v>634</v>
      </c>
      <c r="C84" s="90"/>
      <c r="D84" s="99">
        <f>D85</f>
        <v>15854200</v>
      </c>
    </row>
    <row r="85" spans="1:4" ht="31.5">
      <c r="A85" s="97" t="s">
        <v>743</v>
      </c>
      <c r="B85" s="98" t="s">
        <v>634</v>
      </c>
      <c r="C85" s="98" t="s">
        <v>744</v>
      </c>
      <c r="D85" s="99">
        <v>15854200</v>
      </c>
    </row>
    <row r="86" spans="1:4" ht="47.25">
      <c r="A86" s="97" t="s">
        <v>777</v>
      </c>
      <c r="B86" s="98" t="s">
        <v>635</v>
      </c>
      <c r="C86" s="98"/>
      <c r="D86" s="99">
        <f>D87</f>
        <v>7140300</v>
      </c>
    </row>
    <row r="87" spans="1:4" ht="31.5">
      <c r="A87" s="97" t="s">
        <v>743</v>
      </c>
      <c r="B87" s="98" t="s">
        <v>635</v>
      </c>
      <c r="C87" s="98" t="s">
        <v>744</v>
      </c>
      <c r="D87" s="99">
        <v>7140300</v>
      </c>
    </row>
    <row r="88" spans="1:4" ht="63">
      <c r="A88" s="97" t="s">
        <v>776</v>
      </c>
      <c r="B88" s="98" t="s">
        <v>636</v>
      </c>
      <c r="C88" s="98"/>
      <c r="D88" s="99">
        <f>D89</f>
        <v>1885500</v>
      </c>
    </row>
    <row r="89" spans="1:4" ht="15.75">
      <c r="A89" s="97" t="s">
        <v>748</v>
      </c>
      <c r="B89" s="98" t="s">
        <v>636</v>
      </c>
      <c r="C89" s="98" t="s">
        <v>747</v>
      </c>
      <c r="D89" s="99">
        <v>1885500</v>
      </c>
    </row>
    <row r="90" spans="1:4" ht="126">
      <c r="A90" s="97" t="s">
        <v>567</v>
      </c>
      <c r="B90" s="98" t="s">
        <v>637</v>
      </c>
      <c r="C90" s="98"/>
      <c r="D90" s="99">
        <f>D91</f>
        <v>772800</v>
      </c>
    </row>
    <row r="91" spans="1:4" ht="15.75">
      <c r="A91" s="97" t="s">
        <v>748</v>
      </c>
      <c r="B91" s="98" t="s">
        <v>637</v>
      </c>
      <c r="C91" s="98" t="s">
        <v>747</v>
      </c>
      <c r="D91" s="99">
        <v>772800</v>
      </c>
    </row>
    <row r="92" spans="1:4" ht="31.5">
      <c r="A92" s="97" t="s">
        <v>819</v>
      </c>
      <c r="B92" s="98" t="s">
        <v>818</v>
      </c>
      <c r="C92" s="98"/>
      <c r="D92" s="99">
        <f>D93</f>
        <v>377324.46</v>
      </c>
    </row>
    <row r="93" spans="1:4" ht="31.5">
      <c r="A93" s="97" t="s">
        <v>743</v>
      </c>
      <c r="B93" s="98" t="s">
        <v>818</v>
      </c>
      <c r="C93" s="98" t="s">
        <v>744</v>
      </c>
      <c r="D93" s="99">
        <v>377324.46</v>
      </c>
    </row>
    <row r="94" spans="1:4" ht="47.25">
      <c r="A94" s="97" t="s">
        <v>658</v>
      </c>
      <c r="B94" s="98" t="s">
        <v>436</v>
      </c>
      <c r="C94" s="98"/>
      <c r="D94" s="99">
        <f>D95+D97+D99+D101+D103</f>
        <v>33622463.32</v>
      </c>
    </row>
    <row r="95" spans="1:4" ht="31.5">
      <c r="A95" s="97" t="s">
        <v>38</v>
      </c>
      <c r="B95" s="98" t="s">
        <v>649</v>
      </c>
      <c r="C95" s="98"/>
      <c r="D95" s="99">
        <f>D96</f>
        <v>168000</v>
      </c>
    </row>
    <row r="96" spans="1:4" ht="31.5">
      <c r="A96" s="97" t="s">
        <v>380</v>
      </c>
      <c r="B96" s="98" t="s">
        <v>649</v>
      </c>
      <c r="C96" s="98" t="s">
        <v>735</v>
      </c>
      <c r="D96" s="99">
        <v>168000</v>
      </c>
    </row>
    <row r="97" spans="1:4" ht="63">
      <c r="A97" s="97" t="s">
        <v>254</v>
      </c>
      <c r="B97" s="98" t="s">
        <v>638</v>
      </c>
      <c r="C97" s="90"/>
      <c r="D97" s="99">
        <f>D98</f>
        <v>7984800</v>
      </c>
    </row>
    <row r="98" spans="1:4" ht="15.75">
      <c r="A98" s="97" t="s">
        <v>748</v>
      </c>
      <c r="B98" s="98" t="s">
        <v>638</v>
      </c>
      <c r="C98" s="98" t="s">
        <v>747</v>
      </c>
      <c r="D98" s="99">
        <v>7984800</v>
      </c>
    </row>
    <row r="99" spans="1:4" ht="63">
      <c r="A99" s="97" t="s">
        <v>255</v>
      </c>
      <c r="B99" s="98" t="s">
        <v>639</v>
      </c>
      <c r="C99" s="98"/>
      <c r="D99" s="99">
        <f>D100</f>
        <v>13101763.32</v>
      </c>
    </row>
    <row r="100" spans="1:4" ht="15.75">
      <c r="A100" s="97" t="s">
        <v>748</v>
      </c>
      <c r="B100" s="98" t="s">
        <v>639</v>
      </c>
      <c r="C100" s="98" t="s">
        <v>747</v>
      </c>
      <c r="D100" s="99">
        <v>13101763.32</v>
      </c>
    </row>
    <row r="101" spans="1:4" ht="47.25">
      <c r="A101" s="97" t="s">
        <v>749</v>
      </c>
      <c r="B101" s="98" t="s">
        <v>640</v>
      </c>
      <c r="C101" s="98"/>
      <c r="D101" s="99">
        <f>D102</f>
        <v>977600</v>
      </c>
    </row>
    <row r="102" spans="1:4" ht="15.75">
      <c r="A102" s="97" t="s">
        <v>748</v>
      </c>
      <c r="B102" s="98" t="s">
        <v>640</v>
      </c>
      <c r="C102" s="98" t="s">
        <v>747</v>
      </c>
      <c r="D102" s="99">
        <v>977600</v>
      </c>
    </row>
    <row r="103" spans="1:4" ht="31.5">
      <c r="A103" s="97" t="s">
        <v>256</v>
      </c>
      <c r="B103" s="98" t="s">
        <v>641</v>
      </c>
      <c r="C103" s="98"/>
      <c r="D103" s="99">
        <f>D104</f>
        <v>11390300</v>
      </c>
    </row>
    <row r="104" spans="1:4" ht="15.75">
      <c r="A104" s="97" t="s">
        <v>748</v>
      </c>
      <c r="B104" s="98" t="s">
        <v>641</v>
      </c>
      <c r="C104" s="98" t="s">
        <v>747</v>
      </c>
      <c r="D104" s="99">
        <v>11390300</v>
      </c>
    </row>
    <row r="105" spans="1:4" ht="47.25">
      <c r="A105" s="97" t="s">
        <v>126</v>
      </c>
      <c r="B105" s="98" t="s">
        <v>268</v>
      </c>
      <c r="C105" s="98"/>
      <c r="D105" s="99">
        <f>D108+D110+D106</f>
        <v>3048317.8</v>
      </c>
    </row>
    <row r="106" spans="1:4" ht="47.25">
      <c r="A106" s="97" t="s">
        <v>820</v>
      </c>
      <c r="B106" s="98" t="s">
        <v>812</v>
      </c>
      <c r="C106" s="98"/>
      <c r="D106" s="99">
        <f>D107</f>
        <v>1379960</v>
      </c>
    </row>
    <row r="107" spans="1:4" ht="31.5">
      <c r="A107" s="97" t="s">
        <v>743</v>
      </c>
      <c r="B107" s="98" t="s">
        <v>812</v>
      </c>
      <c r="C107" s="98" t="s">
        <v>744</v>
      </c>
      <c r="D107" s="99">
        <v>1379960</v>
      </c>
    </row>
    <row r="108" spans="1:4" ht="31.5">
      <c r="A108" s="97" t="s">
        <v>857</v>
      </c>
      <c r="B108" s="98" t="s">
        <v>814</v>
      </c>
      <c r="C108" s="98"/>
      <c r="D108" s="99">
        <f>D109</f>
        <v>543084</v>
      </c>
    </row>
    <row r="109" spans="1:4" ht="31.5">
      <c r="A109" s="97" t="s">
        <v>743</v>
      </c>
      <c r="B109" s="98" t="s">
        <v>814</v>
      </c>
      <c r="C109" s="98" t="s">
        <v>744</v>
      </c>
      <c r="D109" s="99">
        <v>543084</v>
      </c>
    </row>
    <row r="110" spans="1:4" ht="47.25">
      <c r="A110" s="97" t="s">
        <v>596</v>
      </c>
      <c r="B110" s="98" t="s">
        <v>595</v>
      </c>
      <c r="C110" s="98"/>
      <c r="D110" s="99">
        <f>D111</f>
        <v>1125273.8</v>
      </c>
    </row>
    <row r="111" spans="1:4" ht="31.5">
      <c r="A111" s="97" t="s">
        <v>743</v>
      </c>
      <c r="B111" s="98" t="s">
        <v>595</v>
      </c>
      <c r="C111" s="98" t="s">
        <v>744</v>
      </c>
      <c r="D111" s="99">
        <v>1125273.8</v>
      </c>
    </row>
    <row r="112" spans="1:4" s="96" customFormat="1" ht="47.25">
      <c r="A112" s="93" t="s">
        <v>71</v>
      </c>
      <c r="B112" s="94" t="s">
        <v>437</v>
      </c>
      <c r="C112" s="94"/>
      <c r="D112" s="95">
        <f>D113+D118+D121</f>
        <v>69408341.25999999</v>
      </c>
    </row>
    <row r="113" spans="1:4" s="96" customFormat="1" ht="63">
      <c r="A113" s="97" t="s">
        <v>659</v>
      </c>
      <c r="B113" s="98" t="s">
        <v>440</v>
      </c>
      <c r="C113" s="98"/>
      <c r="D113" s="99">
        <f>D114</f>
        <v>12061241.26</v>
      </c>
    </row>
    <row r="114" spans="1:4" ht="15.75">
      <c r="A114" s="97" t="s">
        <v>142</v>
      </c>
      <c r="B114" s="98" t="s">
        <v>703</v>
      </c>
      <c r="C114" s="98"/>
      <c r="D114" s="99">
        <f>D115+D116+D117</f>
        <v>12061241.26</v>
      </c>
    </row>
    <row r="115" spans="1:4" ht="47.25">
      <c r="A115" s="97" t="s">
        <v>733</v>
      </c>
      <c r="B115" s="98" t="s">
        <v>703</v>
      </c>
      <c r="C115" s="98" t="s">
        <v>734</v>
      </c>
      <c r="D115" s="99">
        <v>10700833.17</v>
      </c>
    </row>
    <row r="116" spans="1:4" ht="31.5">
      <c r="A116" s="97" t="s">
        <v>380</v>
      </c>
      <c r="B116" s="98" t="s">
        <v>703</v>
      </c>
      <c r="C116" s="98" t="s">
        <v>735</v>
      </c>
      <c r="D116" s="99">
        <v>1357111.09</v>
      </c>
    </row>
    <row r="117" spans="1:4" ht="15.75">
      <c r="A117" s="97" t="s">
        <v>736</v>
      </c>
      <c r="B117" s="98" t="s">
        <v>703</v>
      </c>
      <c r="C117" s="98" t="s">
        <v>737</v>
      </c>
      <c r="D117" s="99">
        <v>3297</v>
      </c>
    </row>
    <row r="118" spans="1:4" ht="63">
      <c r="A118" s="97" t="s">
        <v>439</v>
      </c>
      <c r="B118" s="98" t="s">
        <v>442</v>
      </c>
      <c r="C118" s="98"/>
      <c r="D118" s="99">
        <f>D119</f>
        <v>51864100</v>
      </c>
    </row>
    <row r="119" spans="1:4" ht="15.75">
      <c r="A119" s="97" t="s">
        <v>778</v>
      </c>
      <c r="B119" s="98" t="s">
        <v>704</v>
      </c>
      <c r="C119" s="98"/>
      <c r="D119" s="99">
        <f>D120</f>
        <v>51864100</v>
      </c>
    </row>
    <row r="120" spans="1:4" ht="15.75">
      <c r="A120" s="97" t="s">
        <v>358</v>
      </c>
      <c r="B120" s="98" t="s">
        <v>704</v>
      </c>
      <c r="C120" s="98" t="s">
        <v>746</v>
      </c>
      <c r="D120" s="99">
        <v>51864100</v>
      </c>
    </row>
    <row r="121" spans="1:4" ht="31.5">
      <c r="A121" s="97" t="s">
        <v>441</v>
      </c>
      <c r="B121" s="98" t="s">
        <v>705</v>
      </c>
      <c r="C121" s="98"/>
      <c r="D121" s="99">
        <f>D122</f>
        <v>5483000</v>
      </c>
    </row>
    <row r="122" spans="1:4" ht="15.75">
      <c r="A122" s="97" t="s">
        <v>385</v>
      </c>
      <c r="B122" s="98" t="s">
        <v>706</v>
      </c>
      <c r="C122" s="98"/>
      <c r="D122" s="99">
        <f>D123+D124+D125</f>
        <v>5483000</v>
      </c>
    </row>
    <row r="123" spans="1:4" ht="47.25">
      <c r="A123" s="97" t="s">
        <v>733</v>
      </c>
      <c r="B123" s="98" t="s">
        <v>706</v>
      </c>
      <c r="C123" s="98" t="s">
        <v>734</v>
      </c>
      <c r="D123" s="99">
        <v>4813000</v>
      </c>
    </row>
    <row r="124" spans="1:4" ht="31.5">
      <c r="A124" s="97" t="s">
        <v>380</v>
      </c>
      <c r="B124" s="98" t="s">
        <v>706</v>
      </c>
      <c r="C124" s="98" t="s">
        <v>735</v>
      </c>
      <c r="D124" s="99">
        <v>670000</v>
      </c>
    </row>
    <row r="125" spans="1:4" ht="15.75">
      <c r="A125" s="97" t="s">
        <v>736</v>
      </c>
      <c r="B125" s="98" t="s">
        <v>706</v>
      </c>
      <c r="C125" s="98" t="s">
        <v>737</v>
      </c>
      <c r="D125" s="99">
        <v>0</v>
      </c>
    </row>
    <row r="126" spans="1:4" s="96" customFormat="1" ht="47.25">
      <c r="A126" s="93" t="s">
        <v>443</v>
      </c>
      <c r="B126" s="94" t="s">
        <v>444</v>
      </c>
      <c r="C126" s="94"/>
      <c r="D126" s="95">
        <f>D127+D132+D137+D142</f>
        <v>30645779.22</v>
      </c>
    </row>
    <row r="127" spans="1:4" ht="31.5">
      <c r="A127" s="97" t="s">
        <v>445</v>
      </c>
      <c r="B127" s="98" t="s">
        <v>446</v>
      </c>
      <c r="C127" s="98"/>
      <c r="D127" s="99">
        <f>D128+D130</f>
        <v>10697175</v>
      </c>
    </row>
    <row r="128" spans="1:4" ht="15.75">
      <c r="A128" s="97" t="s">
        <v>750</v>
      </c>
      <c r="B128" s="98" t="s">
        <v>447</v>
      </c>
      <c r="C128" s="98"/>
      <c r="D128" s="99">
        <f>D129</f>
        <v>10326175</v>
      </c>
    </row>
    <row r="129" spans="1:4" ht="31.5">
      <c r="A129" s="97" t="s">
        <v>743</v>
      </c>
      <c r="B129" s="98" t="s">
        <v>447</v>
      </c>
      <c r="C129" s="98" t="s">
        <v>744</v>
      </c>
      <c r="D129" s="99">
        <v>10326175</v>
      </c>
    </row>
    <row r="130" spans="1:4" ht="47.25">
      <c r="A130" s="97" t="s">
        <v>564</v>
      </c>
      <c r="B130" s="98" t="s">
        <v>297</v>
      </c>
      <c r="C130" s="98"/>
      <c r="D130" s="99">
        <f>D131</f>
        <v>371000</v>
      </c>
    </row>
    <row r="131" spans="1:4" ht="31.5">
      <c r="A131" s="97" t="s">
        <v>743</v>
      </c>
      <c r="B131" s="98" t="s">
        <v>297</v>
      </c>
      <c r="C131" s="98" t="s">
        <v>744</v>
      </c>
      <c r="D131" s="99">
        <v>371000</v>
      </c>
    </row>
    <row r="132" spans="1:4" ht="31.5">
      <c r="A132" s="97" t="s">
        <v>448</v>
      </c>
      <c r="B132" s="98" t="s">
        <v>449</v>
      </c>
      <c r="C132" s="98"/>
      <c r="D132" s="99">
        <f>D133+D135</f>
        <v>17093704.22</v>
      </c>
    </row>
    <row r="133" spans="1:4" ht="15.75">
      <c r="A133" s="97" t="s">
        <v>89</v>
      </c>
      <c r="B133" s="98" t="s">
        <v>450</v>
      </c>
      <c r="C133" s="98"/>
      <c r="D133" s="99">
        <f>D134</f>
        <v>16742704.22</v>
      </c>
    </row>
    <row r="134" spans="1:4" ht="31.5">
      <c r="A134" s="97" t="s">
        <v>743</v>
      </c>
      <c r="B134" s="98" t="s">
        <v>450</v>
      </c>
      <c r="C134" s="98" t="s">
        <v>744</v>
      </c>
      <c r="D134" s="99">
        <v>16742704.22</v>
      </c>
    </row>
    <row r="135" spans="1:4" ht="47.25">
      <c r="A135" s="97" t="s">
        <v>564</v>
      </c>
      <c r="B135" s="98" t="s">
        <v>300</v>
      </c>
      <c r="C135" s="98"/>
      <c r="D135" s="99">
        <f>D136</f>
        <v>351000</v>
      </c>
    </row>
    <row r="136" spans="1:4" ht="31.5">
      <c r="A136" s="97" t="s">
        <v>743</v>
      </c>
      <c r="B136" s="98" t="s">
        <v>300</v>
      </c>
      <c r="C136" s="98" t="s">
        <v>744</v>
      </c>
      <c r="D136" s="99">
        <v>351000</v>
      </c>
    </row>
    <row r="137" spans="1:4" ht="63">
      <c r="A137" s="97" t="s">
        <v>542</v>
      </c>
      <c r="B137" s="98" t="s">
        <v>451</v>
      </c>
      <c r="C137" s="98"/>
      <c r="D137" s="99">
        <f>D138</f>
        <v>2354900</v>
      </c>
    </row>
    <row r="138" spans="1:4" ht="15.75">
      <c r="A138" s="97" t="s">
        <v>34</v>
      </c>
      <c r="B138" s="98" t="s">
        <v>452</v>
      </c>
      <c r="C138" s="98"/>
      <c r="D138" s="99">
        <f>D140+D139+D141</f>
        <v>2354900</v>
      </c>
    </row>
    <row r="139" spans="1:4" ht="47.25">
      <c r="A139" s="97" t="s">
        <v>733</v>
      </c>
      <c r="B139" s="98" t="s">
        <v>452</v>
      </c>
      <c r="C139" s="98" t="s">
        <v>734</v>
      </c>
      <c r="D139" s="99">
        <v>17950</v>
      </c>
    </row>
    <row r="140" spans="1:4" ht="31.5">
      <c r="A140" s="97" t="s">
        <v>380</v>
      </c>
      <c r="B140" s="98" t="s">
        <v>452</v>
      </c>
      <c r="C140" s="98" t="s">
        <v>735</v>
      </c>
      <c r="D140" s="99">
        <v>552000</v>
      </c>
    </row>
    <row r="141" spans="1:4" ht="15.75">
      <c r="A141" s="97" t="s">
        <v>748</v>
      </c>
      <c r="B141" s="98" t="s">
        <v>452</v>
      </c>
      <c r="C141" s="98" t="s">
        <v>747</v>
      </c>
      <c r="D141" s="99">
        <v>1784950</v>
      </c>
    </row>
    <row r="142" spans="1:4" ht="47.25">
      <c r="A142" s="97" t="s">
        <v>126</v>
      </c>
      <c r="B142" s="98" t="s">
        <v>275</v>
      </c>
      <c r="C142" s="98"/>
      <c r="D142" s="99">
        <f>D145+D143</f>
        <v>500000</v>
      </c>
    </row>
    <row r="143" spans="1:4" ht="47.25">
      <c r="A143" s="97" t="s">
        <v>820</v>
      </c>
      <c r="B143" s="98" t="s">
        <v>826</v>
      </c>
      <c r="C143" s="98"/>
      <c r="D143" s="99">
        <f>D144</f>
        <v>350000</v>
      </c>
    </row>
    <row r="144" spans="1:4" ht="31.5">
      <c r="A144" s="97" t="s">
        <v>743</v>
      </c>
      <c r="B144" s="98" t="s">
        <v>826</v>
      </c>
      <c r="C144" s="98" t="s">
        <v>744</v>
      </c>
      <c r="D144" s="99">
        <v>350000</v>
      </c>
    </row>
    <row r="145" spans="1:4" ht="31.5">
      <c r="A145" s="97" t="s">
        <v>857</v>
      </c>
      <c r="B145" s="98" t="s">
        <v>858</v>
      </c>
      <c r="C145" s="98"/>
      <c r="D145" s="99">
        <f>D146</f>
        <v>150000</v>
      </c>
    </row>
    <row r="146" spans="1:4" ht="31.5">
      <c r="A146" s="97" t="s">
        <v>743</v>
      </c>
      <c r="B146" s="98" t="s">
        <v>858</v>
      </c>
      <c r="C146" s="98" t="s">
        <v>744</v>
      </c>
      <c r="D146" s="99">
        <v>150000</v>
      </c>
    </row>
    <row r="147" spans="1:4" s="96" customFormat="1" ht="31.5">
      <c r="A147" s="93" t="s">
        <v>72</v>
      </c>
      <c r="B147" s="94" t="s">
        <v>453</v>
      </c>
      <c r="C147" s="94"/>
      <c r="D147" s="95">
        <f>D148+D154</f>
        <v>672120.76</v>
      </c>
    </row>
    <row r="148" spans="1:4" ht="31.5">
      <c r="A148" s="97" t="s">
        <v>646</v>
      </c>
      <c r="B148" s="98" t="s">
        <v>454</v>
      </c>
      <c r="C148" s="98"/>
      <c r="D148" s="99">
        <f>D149+D151</f>
        <v>183120.76</v>
      </c>
    </row>
    <row r="149" spans="1:4" ht="31.5">
      <c r="A149" s="97" t="s">
        <v>176</v>
      </c>
      <c r="B149" s="98" t="s">
        <v>455</v>
      </c>
      <c r="C149" s="98"/>
      <c r="D149" s="99">
        <f>D150</f>
        <v>32000</v>
      </c>
    </row>
    <row r="150" spans="1:4" ht="15.75">
      <c r="A150" s="97" t="s">
        <v>748</v>
      </c>
      <c r="B150" s="98" t="s">
        <v>455</v>
      </c>
      <c r="C150" s="98" t="s">
        <v>747</v>
      </c>
      <c r="D150" s="99">
        <v>32000</v>
      </c>
    </row>
    <row r="151" spans="1:4" s="96" customFormat="1" ht="15.75">
      <c r="A151" s="97" t="s">
        <v>579</v>
      </c>
      <c r="B151" s="98" t="s">
        <v>456</v>
      </c>
      <c r="C151" s="102"/>
      <c r="D151" s="99">
        <f>D152</f>
        <v>151120.76</v>
      </c>
    </row>
    <row r="152" spans="1:4" s="96" customFormat="1" ht="15.75">
      <c r="A152" s="97" t="s">
        <v>748</v>
      </c>
      <c r="B152" s="98" t="s">
        <v>456</v>
      </c>
      <c r="C152" s="98" t="s">
        <v>747</v>
      </c>
      <c r="D152" s="99">
        <v>151120.76</v>
      </c>
    </row>
    <row r="153" spans="1:4" s="96" customFormat="1" ht="47.25">
      <c r="A153" s="97" t="s">
        <v>648</v>
      </c>
      <c r="B153" s="98" t="s">
        <v>457</v>
      </c>
      <c r="C153" s="98"/>
      <c r="D153" s="99">
        <v>0</v>
      </c>
    </row>
    <row r="154" spans="1:4" ht="78.75">
      <c r="A154" s="97" t="s">
        <v>647</v>
      </c>
      <c r="B154" s="98" t="s">
        <v>642</v>
      </c>
      <c r="C154" s="98"/>
      <c r="D154" s="99">
        <f>D155</f>
        <v>489000</v>
      </c>
    </row>
    <row r="155" spans="1:4" ht="15.75">
      <c r="A155" s="97" t="s">
        <v>169</v>
      </c>
      <c r="B155" s="98" t="s">
        <v>643</v>
      </c>
      <c r="C155" s="98"/>
      <c r="D155" s="99">
        <f>D156</f>
        <v>489000</v>
      </c>
    </row>
    <row r="156" spans="1:4" ht="31.5">
      <c r="A156" s="97" t="s">
        <v>743</v>
      </c>
      <c r="B156" s="98" t="s">
        <v>643</v>
      </c>
      <c r="C156" s="98" t="s">
        <v>744</v>
      </c>
      <c r="D156" s="99">
        <v>489000</v>
      </c>
    </row>
    <row r="157" spans="1:4" s="96" customFormat="1" ht="47.25">
      <c r="A157" s="93" t="s">
        <v>568</v>
      </c>
      <c r="B157" s="94" t="s">
        <v>458</v>
      </c>
      <c r="C157" s="94"/>
      <c r="D157" s="95">
        <f>D158</f>
        <v>4355430</v>
      </c>
    </row>
    <row r="158" spans="1:4" s="96" customFormat="1" ht="31.5">
      <c r="A158" s="97" t="s">
        <v>459</v>
      </c>
      <c r="B158" s="98" t="s">
        <v>460</v>
      </c>
      <c r="C158" s="98"/>
      <c r="D158" s="99">
        <f>D159+D161</f>
        <v>4355430</v>
      </c>
    </row>
    <row r="159" spans="1:4" ht="31.5">
      <c r="A159" s="97" t="s">
        <v>573</v>
      </c>
      <c r="B159" s="98" t="s">
        <v>461</v>
      </c>
      <c r="C159" s="98"/>
      <c r="D159" s="99">
        <f>D160</f>
        <v>1800000</v>
      </c>
    </row>
    <row r="160" spans="1:4" ht="15.75">
      <c r="A160" s="97" t="s">
        <v>736</v>
      </c>
      <c r="B160" s="98" t="s">
        <v>461</v>
      </c>
      <c r="C160" s="98" t="s">
        <v>737</v>
      </c>
      <c r="D160" s="99">
        <v>1800000</v>
      </c>
    </row>
    <row r="161" spans="1:4" ht="47.25">
      <c r="A161" s="97" t="s">
        <v>808</v>
      </c>
      <c r="B161" s="98" t="s">
        <v>809</v>
      </c>
      <c r="C161" s="98"/>
      <c r="D161" s="99">
        <f>D162</f>
        <v>2555430</v>
      </c>
    </row>
    <row r="162" spans="1:4" ht="15.75">
      <c r="A162" s="97" t="s">
        <v>736</v>
      </c>
      <c r="B162" s="98" t="s">
        <v>809</v>
      </c>
      <c r="C162" s="98" t="s">
        <v>737</v>
      </c>
      <c r="D162" s="99">
        <v>2555430</v>
      </c>
    </row>
    <row r="163" spans="1:4" s="96" customFormat="1" ht="63">
      <c r="A163" s="93" t="s">
        <v>569</v>
      </c>
      <c r="B163" s="94" t="s">
        <v>462</v>
      </c>
      <c r="C163" s="94"/>
      <c r="D163" s="95">
        <f>D164+D178</f>
        <v>18356182.58</v>
      </c>
    </row>
    <row r="164" spans="1:4" s="96" customFormat="1" ht="31.5">
      <c r="A164" s="101" t="s">
        <v>674</v>
      </c>
      <c r="B164" s="102" t="s">
        <v>668</v>
      </c>
      <c r="C164" s="102"/>
      <c r="D164" s="103">
        <f>D165+D168+D171</f>
        <v>15268537.52</v>
      </c>
    </row>
    <row r="165" spans="1:4" s="96" customFormat="1" ht="47.25">
      <c r="A165" s="97" t="s">
        <v>675</v>
      </c>
      <c r="B165" s="98" t="s">
        <v>669</v>
      </c>
      <c r="C165" s="98"/>
      <c r="D165" s="99">
        <f>D166</f>
        <v>2594730</v>
      </c>
    </row>
    <row r="166" spans="1:4" ht="15.75">
      <c r="A166" s="97" t="s">
        <v>81</v>
      </c>
      <c r="B166" s="98" t="s">
        <v>670</v>
      </c>
      <c r="C166" s="98"/>
      <c r="D166" s="99">
        <f>D167</f>
        <v>2594730</v>
      </c>
    </row>
    <row r="167" spans="1:4" ht="15.75">
      <c r="A167" s="97" t="s">
        <v>736</v>
      </c>
      <c r="B167" s="98" t="s">
        <v>670</v>
      </c>
      <c r="C167" s="98" t="s">
        <v>737</v>
      </c>
      <c r="D167" s="99">
        <v>2594730</v>
      </c>
    </row>
    <row r="168" spans="1:4" ht="31.5">
      <c r="A168" s="97" t="s">
        <v>614</v>
      </c>
      <c r="B168" s="98" t="s">
        <v>676</v>
      </c>
      <c r="C168" s="98"/>
      <c r="D168" s="99">
        <f>D169</f>
        <v>2545000</v>
      </c>
    </row>
    <row r="169" spans="1:4" ht="31.5">
      <c r="A169" s="97" t="s">
        <v>739</v>
      </c>
      <c r="B169" s="98" t="s">
        <v>677</v>
      </c>
      <c r="C169" s="98"/>
      <c r="D169" s="99">
        <f>D170</f>
        <v>2545000</v>
      </c>
    </row>
    <row r="170" spans="1:4" ht="31.5">
      <c r="A170" s="97" t="s">
        <v>743</v>
      </c>
      <c r="B170" s="98" t="s">
        <v>677</v>
      </c>
      <c r="C170" s="98" t="s">
        <v>744</v>
      </c>
      <c r="D170" s="99">
        <v>2545000</v>
      </c>
    </row>
    <row r="171" spans="1:4" ht="63">
      <c r="A171" s="97" t="s">
        <v>615</v>
      </c>
      <c r="B171" s="98" t="s">
        <v>678</v>
      </c>
      <c r="C171" s="98"/>
      <c r="D171" s="99">
        <f>D172+D176</f>
        <v>10128807.52</v>
      </c>
    </row>
    <row r="172" spans="1:4" s="96" customFormat="1" ht="15.75">
      <c r="A172" s="97" t="s">
        <v>142</v>
      </c>
      <c r="B172" s="98" t="s">
        <v>679</v>
      </c>
      <c r="C172" s="98"/>
      <c r="D172" s="99">
        <f>D173+D174+D175</f>
        <v>8924249.68</v>
      </c>
    </row>
    <row r="173" spans="1:4" s="96" customFormat="1" ht="47.25">
      <c r="A173" s="97" t="s">
        <v>733</v>
      </c>
      <c r="B173" s="98" t="s">
        <v>679</v>
      </c>
      <c r="C173" s="98" t="s">
        <v>734</v>
      </c>
      <c r="D173" s="99">
        <v>6514978.5</v>
      </c>
    </row>
    <row r="174" spans="1:4" s="96" customFormat="1" ht="31.5">
      <c r="A174" s="97" t="s">
        <v>380</v>
      </c>
      <c r="B174" s="98" t="s">
        <v>679</v>
      </c>
      <c r="C174" s="98" t="s">
        <v>735</v>
      </c>
      <c r="D174" s="99">
        <v>2335847.08</v>
      </c>
    </row>
    <row r="175" spans="1:4" s="96" customFormat="1" ht="15.75">
      <c r="A175" s="97" t="s">
        <v>736</v>
      </c>
      <c r="B175" s="98" t="s">
        <v>679</v>
      </c>
      <c r="C175" s="98" t="s">
        <v>737</v>
      </c>
      <c r="D175" s="99">
        <v>73424.1</v>
      </c>
    </row>
    <row r="176" spans="1:4" s="96" customFormat="1" ht="15.75">
      <c r="A176" s="97" t="s">
        <v>81</v>
      </c>
      <c r="B176" s="98" t="s">
        <v>682</v>
      </c>
      <c r="C176" s="98"/>
      <c r="D176" s="99">
        <f>D177</f>
        <v>1204557.84</v>
      </c>
    </row>
    <row r="177" spans="1:4" s="96" customFormat="1" ht="31.5">
      <c r="A177" s="97" t="s">
        <v>380</v>
      </c>
      <c r="B177" s="98" t="s">
        <v>682</v>
      </c>
      <c r="C177" s="98" t="s">
        <v>735</v>
      </c>
      <c r="D177" s="99">
        <v>1204557.84</v>
      </c>
    </row>
    <row r="178" spans="1:4" ht="24" customHeight="1">
      <c r="A178" s="101" t="s">
        <v>673</v>
      </c>
      <c r="B178" s="102" t="s">
        <v>671</v>
      </c>
      <c r="C178" s="102"/>
      <c r="D178" s="103">
        <f>D179</f>
        <v>3087645.06</v>
      </c>
    </row>
    <row r="179" spans="1:4" ht="31.5">
      <c r="A179" s="97" t="s">
        <v>660</v>
      </c>
      <c r="B179" s="98" t="s">
        <v>672</v>
      </c>
      <c r="C179" s="98"/>
      <c r="D179" s="99">
        <f>D180+D182</f>
        <v>3087645.06</v>
      </c>
    </row>
    <row r="180" spans="1:4" ht="78.75">
      <c r="A180" s="97" t="s">
        <v>562</v>
      </c>
      <c r="B180" s="98" t="s">
        <v>680</v>
      </c>
      <c r="C180" s="98"/>
      <c r="D180" s="99">
        <f>D181</f>
        <v>687879.56</v>
      </c>
    </row>
    <row r="181" spans="1:4" ht="31.5">
      <c r="A181" s="97" t="s">
        <v>380</v>
      </c>
      <c r="B181" s="98" t="s">
        <v>680</v>
      </c>
      <c r="C181" s="98" t="s">
        <v>735</v>
      </c>
      <c r="D181" s="99">
        <v>687879.56</v>
      </c>
    </row>
    <row r="182" spans="1:4" ht="31.5">
      <c r="A182" s="97" t="s">
        <v>623</v>
      </c>
      <c r="B182" s="98" t="s">
        <v>681</v>
      </c>
      <c r="C182" s="98"/>
      <c r="D182" s="99">
        <f>D183</f>
        <v>2399765.5</v>
      </c>
    </row>
    <row r="183" spans="1:4" ht="31.5">
      <c r="A183" s="97" t="s">
        <v>380</v>
      </c>
      <c r="B183" s="98" t="s">
        <v>681</v>
      </c>
      <c r="C183" s="98" t="s">
        <v>735</v>
      </c>
      <c r="D183" s="99">
        <v>2399765.5</v>
      </c>
    </row>
    <row r="184" spans="1:4" s="96" customFormat="1" ht="31.5">
      <c r="A184" s="93" t="s">
        <v>570</v>
      </c>
      <c r="B184" s="94" t="s">
        <v>463</v>
      </c>
      <c r="C184" s="94"/>
      <c r="D184" s="95">
        <f>D185+D220+D229+D232</f>
        <v>90445027</v>
      </c>
    </row>
    <row r="185" spans="1:4" s="96" customFormat="1" ht="47.25">
      <c r="A185" s="97" t="s">
        <v>465</v>
      </c>
      <c r="B185" s="98" t="s">
        <v>464</v>
      </c>
      <c r="C185" s="98"/>
      <c r="D185" s="99">
        <f>D186+D188+D190+D210+D213+D218+D192+D194+D204+D200+D202+D196+D198+D216+D206+D208</f>
        <v>56167867</v>
      </c>
    </row>
    <row r="186" spans="1:4" s="96" customFormat="1" ht="15.75">
      <c r="A186" s="97" t="s">
        <v>374</v>
      </c>
      <c r="B186" s="98" t="s">
        <v>466</v>
      </c>
      <c r="C186" s="98"/>
      <c r="D186" s="99">
        <f>D187</f>
        <v>26318000</v>
      </c>
    </row>
    <row r="187" spans="1:4" s="96" customFormat="1" ht="31.5">
      <c r="A187" s="97" t="s">
        <v>743</v>
      </c>
      <c r="B187" s="98" t="s">
        <v>466</v>
      </c>
      <c r="C187" s="98" t="s">
        <v>744</v>
      </c>
      <c r="D187" s="99">
        <v>26318000</v>
      </c>
    </row>
    <row r="188" spans="1:4" ht="15.75">
      <c r="A188" s="97" t="s">
        <v>30</v>
      </c>
      <c r="B188" s="98" t="s">
        <v>467</v>
      </c>
      <c r="C188" s="98"/>
      <c r="D188" s="99">
        <f>D189</f>
        <v>15103000</v>
      </c>
    </row>
    <row r="189" spans="1:4" ht="31.5">
      <c r="A189" s="97" t="s">
        <v>743</v>
      </c>
      <c r="B189" s="98" t="s">
        <v>467</v>
      </c>
      <c r="C189" s="98" t="s">
        <v>744</v>
      </c>
      <c r="D189" s="99">
        <v>15103000</v>
      </c>
    </row>
    <row r="190" spans="1:4" ht="15.75">
      <c r="A190" s="97" t="s">
        <v>375</v>
      </c>
      <c r="B190" s="98" t="s">
        <v>468</v>
      </c>
      <c r="C190" s="98"/>
      <c r="D190" s="99">
        <f>D191</f>
        <v>1200000</v>
      </c>
    </row>
    <row r="191" spans="1:4" ht="31.5">
      <c r="A191" s="97" t="s">
        <v>380</v>
      </c>
      <c r="B191" s="98" t="s">
        <v>468</v>
      </c>
      <c r="C191" s="98" t="s">
        <v>735</v>
      </c>
      <c r="D191" s="99">
        <v>1200000</v>
      </c>
    </row>
    <row r="192" spans="1:4" ht="31.5">
      <c r="A192" s="97" t="s">
        <v>597</v>
      </c>
      <c r="B192" s="98" t="s">
        <v>298</v>
      </c>
      <c r="C192" s="98"/>
      <c r="D192" s="99">
        <f>D193</f>
        <v>33500</v>
      </c>
    </row>
    <row r="193" spans="1:4" ht="31.5">
      <c r="A193" s="97" t="s">
        <v>743</v>
      </c>
      <c r="B193" s="98" t="s">
        <v>298</v>
      </c>
      <c r="C193" s="98" t="s">
        <v>744</v>
      </c>
      <c r="D193" s="99">
        <v>33500</v>
      </c>
    </row>
    <row r="194" spans="1:4" ht="31.5">
      <c r="A194" s="97" t="s">
        <v>599</v>
      </c>
      <c r="B194" s="98" t="s">
        <v>598</v>
      </c>
      <c r="C194" s="98"/>
      <c r="D194" s="99">
        <f>D195</f>
        <v>736500</v>
      </c>
    </row>
    <row r="195" spans="1:4" ht="31.5">
      <c r="A195" s="97" t="s">
        <v>743</v>
      </c>
      <c r="B195" s="98" t="s">
        <v>598</v>
      </c>
      <c r="C195" s="98" t="s">
        <v>744</v>
      </c>
      <c r="D195" s="99">
        <v>736500</v>
      </c>
    </row>
    <row r="196" spans="1:4" ht="31.5">
      <c r="A196" s="97" t="s">
        <v>368</v>
      </c>
      <c r="B196" s="98" t="s">
        <v>367</v>
      </c>
      <c r="C196" s="98"/>
      <c r="D196" s="99">
        <f>D197</f>
        <v>1200000</v>
      </c>
    </row>
    <row r="197" spans="1:4" ht="31.5">
      <c r="A197" s="97" t="s">
        <v>743</v>
      </c>
      <c r="B197" s="98" t="s">
        <v>367</v>
      </c>
      <c r="C197" s="98" t="s">
        <v>744</v>
      </c>
      <c r="D197" s="99">
        <v>1200000</v>
      </c>
    </row>
    <row r="198" spans="1:4" ht="47.25">
      <c r="A198" s="97" t="s">
        <v>824</v>
      </c>
      <c r="B198" s="98" t="s">
        <v>823</v>
      </c>
      <c r="C198" s="98"/>
      <c r="D198" s="99">
        <f>D199</f>
        <v>25700</v>
      </c>
    </row>
    <row r="199" spans="1:4" ht="31.5">
      <c r="A199" s="97" t="s">
        <v>743</v>
      </c>
      <c r="B199" s="98" t="s">
        <v>823</v>
      </c>
      <c r="C199" s="98" t="s">
        <v>744</v>
      </c>
      <c r="D199" s="99">
        <v>25700</v>
      </c>
    </row>
    <row r="200" spans="1:4" ht="31.5">
      <c r="A200" s="97" t="s">
        <v>821</v>
      </c>
      <c r="B200" s="98" t="s">
        <v>600</v>
      </c>
      <c r="C200" s="98"/>
      <c r="D200" s="99">
        <f>D201</f>
        <v>100000</v>
      </c>
    </row>
    <row r="201" spans="1:4" ht="31.5">
      <c r="A201" s="97" t="s">
        <v>743</v>
      </c>
      <c r="B201" s="98" t="s">
        <v>600</v>
      </c>
      <c r="C201" s="98" t="s">
        <v>744</v>
      </c>
      <c r="D201" s="99">
        <v>100000</v>
      </c>
    </row>
    <row r="202" spans="1:4" ht="47.25">
      <c r="A202" s="97" t="s">
        <v>822</v>
      </c>
      <c r="B202" s="98" t="s">
        <v>601</v>
      </c>
      <c r="C202" s="98"/>
      <c r="D202" s="99">
        <f>D203</f>
        <v>50000</v>
      </c>
    </row>
    <row r="203" spans="1:4" ht="31.5">
      <c r="A203" s="97" t="s">
        <v>743</v>
      </c>
      <c r="B203" s="98" t="s">
        <v>601</v>
      </c>
      <c r="C203" s="98" t="s">
        <v>744</v>
      </c>
      <c r="D203" s="99">
        <v>50000</v>
      </c>
    </row>
    <row r="204" spans="1:4" ht="31.5">
      <c r="A204" s="97" t="s">
        <v>287</v>
      </c>
      <c r="B204" s="98" t="s">
        <v>825</v>
      </c>
      <c r="C204" s="98"/>
      <c r="D204" s="99">
        <f>D205</f>
        <v>0</v>
      </c>
    </row>
    <row r="205" spans="1:4" ht="31.5">
      <c r="A205" s="97" t="s">
        <v>743</v>
      </c>
      <c r="B205" s="98" t="s">
        <v>825</v>
      </c>
      <c r="C205" s="98" t="s">
        <v>744</v>
      </c>
      <c r="D205" s="99">
        <v>0</v>
      </c>
    </row>
    <row r="206" spans="1:4" ht="31.5">
      <c r="A206" s="97" t="s">
        <v>330</v>
      </c>
      <c r="B206" s="98" t="s">
        <v>328</v>
      </c>
      <c r="C206" s="98"/>
      <c r="D206" s="99">
        <f>D207</f>
        <v>0</v>
      </c>
    </row>
    <row r="207" spans="1:4" ht="31.5">
      <c r="A207" s="97" t="s">
        <v>743</v>
      </c>
      <c r="B207" s="98" t="s">
        <v>328</v>
      </c>
      <c r="C207" s="98" t="s">
        <v>744</v>
      </c>
      <c r="D207" s="99">
        <v>0</v>
      </c>
    </row>
    <row r="208" spans="1:4" ht="31.5">
      <c r="A208" s="97" t="s">
        <v>331</v>
      </c>
      <c r="B208" s="98" t="s">
        <v>329</v>
      </c>
      <c r="C208" s="98"/>
      <c r="D208" s="99">
        <f>D209</f>
        <v>0</v>
      </c>
    </row>
    <row r="209" spans="1:4" ht="31.5">
      <c r="A209" s="97" t="s">
        <v>743</v>
      </c>
      <c r="B209" s="98" t="s">
        <v>329</v>
      </c>
      <c r="C209" s="98" t="s">
        <v>744</v>
      </c>
      <c r="D209" s="99">
        <v>0</v>
      </c>
    </row>
    <row r="210" spans="1:4" ht="47.25">
      <c r="A210" s="97" t="s">
        <v>564</v>
      </c>
      <c r="B210" s="98" t="s">
        <v>470</v>
      </c>
      <c r="C210" s="98"/>
      <c r="D210" s="99">
        <f>D212+D211</f>
        <v>1954000</v>
      </c>
    </row>
    <row r="211" spans="1:4" ht="15.75">
      <c r="A211" s="97" t="s">
        <v>358</v>
      </c>
      <c r="B211" s="98" t="s">
        <v>470</v>
      </c>
      <c r="C211" s="98" t="s">
        <v>746</v>
      </c>
      <c r="D211" s="99">
        <v>454000</v>
      </c>
    </row>
    <row r="212" spans="1:4" ht="31.5">
      <c r="A212" s="97" t="s">
        <v>743</v>
      </c>
      <c r="B212" s="98" t="s">
        <v>470</v>
      </c>
      <c r="C212" s="98" t="s">
        <v>744</v>
      </c>
      <c r="D212" s="99">
        <v>1500000</v>
      </c>
    </row>
    <row r="213" spans="1:4" ht="63">
      <c r="A213" s="97" t="s">
        <v>366</v>
      </c>
      <c r="B213" s="98" t="s">
        <v>274</v>
      </c>
      <c r="C213" s="98"/>
      <c r="D213" s="99">
        <f>D215+D214</f>
        <v>7900000</v>
      </c>
    </row>
    <row r="214" spans="1:4" ht="15.75">
      <c r="A214" s="97" t="s">
        <v>358</v>
      </c>
      <c r="B214" s="98" t="s">
        <v>274</v>
      </c>
      <c r="C214" s="98" t="s">
        <v>746</v>
      </c>
      <c r="D214" s="99">
        <v>2426000</v>
      </c>
    </row>
    <row r="215" spans="1:4" ht="31.5">
      <c r="A215" s="97" t="s">
        <v>743</v>
      </c>
      <c r="B215" s="98" t="s">
        <v>274</v>
      </c>
      <c r="C215" s="98" t="s">
        <v>744</v>
      </c>
      <c r="D215" s="99">
        <v>5474000</v>
      </c>
    </row>
    <row r="216" spans="1:4" ht="31.5">
      <c r="A216" s="97" t="s">
        <v>372</v>
      </c>
      <c r="B216" s="98" t="s">
        <v>310</v>
      </c>
      <c r="C216" s="98"/>
      <c r="D216" s="99">
        <f>D217</f>
        <v>0</v>
      </c>
    </row>
    <row r="217" spans="1:4" ht="31.5">
      <c r="A217" s="97" t="s">
        <v>743</v>
      </c>
      <c r="B217" s="98" t="s">
        <v>310</v>
      </c>
      <c r="C217" s="98" t="s">
        <v>744</v>
      </c>
      <c r="D217" s="99">
        <v>0</v>
      </c>
    </row>
    <row r="218" spans="1:4" ht="15.75">
      <c r="A218" s="97" t="s">
        <v>609</v>
      </c>
      <c r="B218" s="98" t="s">
        <v>277</v>
      </c>
      <c r="C218" s="98"/>
      <c r="D218" s="99">
        <f>D219</f>
        <v>1547167</v>
      </c>
    </row>
    <row r="219" spans="1:4" ht="15.75">
      <c r="A219" s="97" t="s">
        <v>358</v>
      </c>
      <c r="B219" s="98" t="s">
        <v>277</v>
      </c>
      <c r="C219" s="98" t="s">
        <v>746</v>
      </c>
      <c r="D219" s="99">
        <v>1547167</v>
      </c>
    </row>
    <row r="220" spans="1:4" s="96" customFormat="1" ht="31.5">
      <c r="A220" s="97" t="s">
        <v>661</v>
      </c>
      <c r="B220" s="98" t="s">
        <v>471</v>
      </c>
      <c r="C220" s="98"/>
      <c r="D220" s="99">
        <f>D221+D223+D225+D227</f>
        <v>32342160</v>
      </c>
    </row>
    <row r="221" spans="1:4" s="96" customFormat="1" ht="15.75">
      <c r="A221" s="97" t="s">
        <v>29</v>
      </c>
      <c r="B221" s="98" t="s">
        <v>472</v>
      </c>
      <c r="C221" s="98"/>
      <c r="D221" s="99">
        <f>D222</f>
        <v>25205000</v>
      </c>
    </row>
    <row r="222" spans="1:4" s="96" customFormat="1" ht="31.5">
      <c r="A222" s="97" t="s">
        <v>743</v>
      </c>
      <c r="B222" s="98" t="s">
        <v>472</v>
      </c>
      <c r="C222" s="98" t="s">
        <v>744</v>
      </c>
      <c r="D222" s="99">
        <v>25205000</v>
      </c>
    </row>
    <row r="223" spans="1:4" s="96" customFormat="1" ht="78.75">
      <c r="A223" s="97" t="s">
        <v>798</v>
      </c>
      <c r="B223" s="98" t="s">
        <v>273</v>
      </c>
      <c r="C223" s="98"/>
      <c r="D223" s="99">
        <f>D224</f>
        <v>6090000</v>
      </c>
    </row>
    <row r="224" spans="1:5" s="96" customFormat="1" ht="31.5">
      <c r="A224" s="97" t="s">
        <v>743</v>
      </c>
      <c r="B224" s="98" t="s">
        <v>273</v>
      </c>
      <c r="C224" s="98" t="s">
        <v>744</v>
      </c>
      <c r="D224" s="99">
        <v>6090000</v>
      </c>
      <c r="E224" s="87"/>
    </row>
    <row r="225" spans="1:4" s="96" customFormat="1" ht="31.5">
      <c r="A225" s="97" t="s">
        <v>799</v>
      </c>
      <c r="B225" s="98" t="s">
        <v>295</v>
      </c>
      <c r="C225" s="98"/>
      <c r="D225" s="99">
        <f>D226</f>
        <v>347160</v>
      </c>
    </row>
    <row r="226" spans="1:4" s="96" customFormat="1" ht="31.5">
      <c r="A226" s="97" t="s">
        <v>743</v>
      </c>
      <c r="B226" s="98" t="s">
        <v>295</v>
      </c>
      <c r="C226" s="98" t="s">
        <v>744</v>
      </c>
      <c r="D226" s="99">
        <v>347160</v>
      </c>
    </row>
    <row r="227" spans="1:4" s="96" customFormat="1" ht="31.5">
      <c r="A227" s="97" t="s">
        <v>370</v>
      </c>
      <c r="B227" s="98" t="s">
        <v>369</v>
      </c>
      <c r="C227" s="98"/>
      <c r="D227" s="99">
        <f>D228</f>
        <v>700000</v>
      </c>
    </row>
    <row r="228" spans="1:4" s="96" customFormat="1" ht="31.5">
      <c r="A228" s="97" t="s">
        <v>743</v>
      </c>
      <c r="B228" s="98" t="s">
        <v>369</v>
      </c>
      <c r="C228" s="98" t="s">
        <v>744</v>
      </c>
      <c r="D228" s="99">
        <v>700000</v>
      </c>
    </row>
    <row r="229" spans="1:4" s="96" customFormat="1" ht="31.5">
      <c r="A229" s="97" t="s">
        <v>616</v>
      </c>
      <c r="B229" s="98" t="s">
        <v>473</v>
      </c>
      <c r="C229" s="98"/>
      <c r="D229" s="99">
        <f>D230</f>
        <v>1230000</v>
      </c>
    </row>
    <row r="230" spans="1:4" ht="15.75">
      <c r="A230" s="97" t="s">
        <v>740</v>
      </c>
      <c r="B230" s="98" t="s">
        <v>474</v>
      </c>
      <c r="C230" s="98"/>
      <c r="D230" s="99">
        <f>D231</f>
        <v>1230000</v>
      </c>
    </row>
    <row r="231" spans="1:4" ht="31.5">
      <c r="A231" s="97" t="s">
        <v>380</v>
      </c>
      <c r="B231" s="98" t="s">
        <v>474</v>
      </c>
      <c r="C231" s="98" t="s">
        <v>735</v>
      </c>
      <c r="D231" s="99">
        <v>1230000</v>
      </c>
    </row>
    <row r="232" spans="1:4" s="96" customFormat="1" ht="31.5">
      <c r="A232" s="97" t="s">
        <v>475</v>
      </c>
      <c r="B232" s="98" t="s">
        <v>476</v>
      </c>
      <c r="C232" s="98"/>
      <c r="D232" s="99">
        <f>D233</f>
        <v>705000</v>
      </c>
    </row>
    <row r="233" spans="1:4" ht="31.5">
      <c r="A233" s="97" t="s">
        <v>741</v>
      </c>
      <c r="B233" s="98" t="s">
        <v>477</v>
      </c>
      <c r="C233" s="98"/>
      <c r="D233" s="99">
        <f>D234</f>
        <v>705000</v>
      </c>
    </row>
    <row r="234" spans="1:4" ht="31.5">
      <c r="A234" s="97" t="s">
        <v>380</v>
      </c>
      <c r="B234" s="98" t="s">
        <v>477</v>
      </c>
      <c r="C234" s="98" t="s">
        <v>735</v>
      </c>
      <c r="D234" s="99">
        <v>705000</v>
      </c>
    </row>
    <row r="235" spans="1:4" s="96" customFormat="1" ht="31.5">
      <c r="A235" s="93" t="s">
        <v>572</v>
      </c>
      <c r="B235" s="94" t="s">
        <v>478</v>
      </c>
      <c r="C235" s="94"/>
      <c r="D235" s="95">
        <f>D236+D244+D251+D263+D266</f>
        <v>60474645.12</v>
      </c>
    </row>
    <row r="236" spans="1:4" s="96" customFormat="1" ht="31.5">
      <c r="A236" s="97" t="s">
        <v>479</v>
      </c>
      <c r="B236" s="98" t="s">
        <v>480</v>
      </c>
      <c r="C236" s="98"/>
      <c r="D236" s="99">
        <f>D237+D241</f>
        <v>3813368.39</v>
      </c>
    </row>
    <row r="237" spans="1:4" s="96" customFormat="1" ht="15.75">
      <c r="A237" s="97" t="s">
        <v>379</v>
      </c>
      <c r="B237" s="98" t="s">
        <v>481</v>
      </c>
      <c r="C237" s="98"/>
      <c r="D237" s="99">
        <f>D238+D239+D240</f>
        <v>3493368.39</v>
      </c>
    </row>
    <row r="238" spans="1:4" s="96" customFormat="1" ht="47.25">
      <c r="A238" s="97" t="s">
        <v>733</v>
      </c>
      <c r="B238" s="98" t="s">
        <v>481</v>
      </c>
      <c r="C238" s="98" t="s">
        <v>734</v>
      </c>
      <c r="D238" s="99">
        <v>2822088.03</v>
      </c>
    </row>
    <row r="239" spans="1:4" s="96" customFormat="1" ht="31.5">
      <c r="A239" s="97" t="s">
        <v>380</v>
      </c>
      <c r="B239" s="98" t="s">
        <v>481</v>
      </c>
      <c r="C239" s="98" t="s">
        <v>735</v>
      </c>
      <c r="D239" s="99">
        <v>494251.7</v>
      </c>
    </row>
    <row r="240" spans="1:4" s="96" customFormat="1" ht="15.75">
      <c r="A240" s="97" t="s">
        <v>736</v>
      </c>
      <c r="B240" s="98" t="s">
        <v>481</v>
      </c>
      <c r="C240" s="98" t="s">
        <v>737</v>
      </c>
      <c r="D240" s="99">
        <v>177028.66</v>
      </c>
    </row>
    <row r="241" spans="1:4" s="96" customFormat="1" ht="47.25">
      <c r="A241" s="97" t="s">
        <v>611</v>
      </c>
      <c r="B241" s="98" t="s">
        <v>282</v>
      </c>
      <c r="C241" s="98"/>
      <c r="D241" s="99">
        <f>D242+D243</f>
        <v>320000</v>
      </c>
    </row>
    <row r="242" spans="1:4" s="96" customFormat="1" ht="31.5">
      <c r="A242" s="97" t="s">
        <v>380</v>
      </c>
      <c r="B242" s="98" t="s">
        <v>282</v>
      </c>
      <c r="C242" s="98" t="s">
        <v>735</v>
      </c>
      <c r="D242" s="99">
        <v>300000</v>
      </c>
    </row>
    <row r="243" spans="1:4" s="96" customFormat="1" ht="15.75">
      <c r="A243" s="97" t="s">
        <v>748</v>
      </c>
      <c r="B243" s="98" t="s">
        <v>282</v>
      </c>
      <c r="C243" s="98" t="s">
        <v>747</v>
      </c>
      <c r="D243" s="99">
        <v>20000</v>
      </c>
    </row>
    <row r="244" spans="1:4" s="96" customFormat="1" ht="47.25">
      <c r="A244" s="97" t="s">
        <v>482</v>
      </c>
      <c r="B244" s="98" t="s">
        <v>483</v>
      </c>
      <c r="C244" s="98"/>
      <c r="D244" s="99">
        <f>D245+D249</f>
        <v>46368931.8</v>
      </c>
    </row>
    <row r="245" spans="1:4" s="96" customFormat="1" ht="15.75">
      <c r="A245" s="97" t="s">
        <v>379</v>
      </c>
      <c r="B245" s="98" t="s">
        <v>484</v>
      </c>
      <c r="C245" s="98"/>
      <c r="D245" s="99">
        <f>D246+D247+D248</f>
        <v>43841269.51</v>
      </c>
    </row>
    <row r="246" spans="1:4" s="96" customFormat="1" ht="47.25">
      <c r="A246" s="97" t="s">
        <v>733</v>
      </c>
      <c r="B246" s="98" t="s">
        <v>484</v>
      </c>
      <c r="C246" s="98" t="s">
        <v>734</v>
      </c>
      <c r="D246" s="99">
        <v>33248552.11</v>
      </c>
    </row>
    <row r="247" spans="1:4" s="96" customFormat="1" ht="31.5">
      <c r="A247" s="97" t="s">
        <v>380</v>
      </c>
      <c r="B247" s="98" t="s">
        <v>484</v>
      </c>
      <c r="C247" s="98" t="s">
        <v>735</v>
      </c>
      <c r="D247" s="99">
        <v>10280717.4</v>
      </c>
    </row>
    <row r="248" spans="1:4" s="96" customFormat="1" ht="15.75">
      <c r="A248" s="97" t="s">
        <v>736</v>
      </c>
      <c r="B248" s="98" t="s">
        <v>484</v>
      </c>
      <c r="C248" s="98" t="s">
        <v>737</v>
      </c>
      <c r="D248" s="99">
        <v>312000</v>
      </c>
    </row>
    <row r="249" spans="1:4" ht="31.5">
      <c r="A249" s="97" t="s">
        <v>166</v>
      </c>
      <c r="B249" s="98" t="s">
        <v>485</v>
      </c>
      <c r="C249" s="98"/>
      <c r="D249" s="99">
        <f>D250</f>
        <v>2527662.29</v>
      </c>
    </row>
    <row r="250" spans="1:4" ht="47.25">
      <c r="A250" s="97" t="s">
        <v>733</v>
      </c>
      <c r="B250" s="98" t="s">
        <v>485</v>
      </c>
      <c r="C250" s="98" t="s">
        <v>734</v>
      </c>
      <c r="D250" s="99">
        <v>2527662.29</v>
      </c>
    </row>
    <row r="251" spans="1:4" ht="47.25">
      <c r="A251" s="97" t="s">
        <v>486</v>
      </c>
      <c r="B251" s="98" t="s">
        <v>487</v>
      </c>
      <c r="C251" s="98"/>
      <c r="D251" s="99">
        <f>D252+D254+D257+D260</f>
        <v>6441600</v>
      </c>
    </row>
    <row r="252" spans="1:4" ht="31.5">
      <c r="A252" s="97" t="s">
        <v>738</v>
      </c>
      <c r="B252" s="98" t="s">
        <v>488</v>
      </c>
      <c r="C252" s="98"/>
      <c r="D252" s="99">
        <f>D253</f>
        <v>1579200</v>
      </c>
    </row>
    <row r="253" spans="1:4" ht="15.75">
      <c r="A253" s="97" t="s">
        <v>358</v>
      </c>
      <c r="B253" s="98" t="s">
        <v>488</v>
      </c>
      <c r="C253" s="98" t="s">
        <v>746</v>
      </c>
      <c r="D253" s="99">
        <v>1579200</v>
      </c>
    </row>
    <row r="254" spans="1:4" ht="31.5">
      <c r="A254" s="97" t="s">
        <v>38</v>
      </c>
      <c r="B254" s="98" t="s">
        <v>491</v>
      </c>
      <c r="C254" s="98"/>
      <c r="D254" s="99">
        <f>D255+D256</f>
        <v>3635000</v>
      </c>
    </row>
    <row r="255" spans="1:4" ht="47.25">
      <c r="A255" s="97" t="s">
        <v>733</v>
      </c>
      <c r="B255" s="98" t="s">
        <v>491</v>
      </c>
      <c r="C255" s="98" t="s">
        <v>734</v>
      </c>
      <c r="D255" s="99">
        <v>3262412.26</v>
      </c>
    </row>
    <row r="256" spans="1:4" ht="31.5">
      <c r="A256" s="97" t="s">
        <v>380</v>
      </c>
      <c r="B256" s="98" t="s">
        <v>491</v>
      </c>
      <c r="C256" s="98" t="s">
        <v>735</v>
      </c>
      <c r="D256" s="99">
        <v>372587.74</v>
      </c>
    </row>
    <row r="257" spans="1:4" ht="47.25">
      <c r="A257" s="97" t="s">
        <v>559</v>
      </c>
      <c r="B257" s="98" t="s">
        <v>489</v>
      </c>
      <c r="C257" s="98"/>
      <c r="D257" s="99">
        <f>D258+D259</f>
        <v>998000</v>
      </c>
    </row>
    <row r="258" spans="1:4" ht="47.25">
      <c r="A258" s="97" t="s">
        <v>733</v>
      </c>
      <c r="B258" s="98" t="s">
        <v>489</v>
      </c>
      <c r="C258" s="98" t="s">
        <v>734</v>
      </c>
      <c r="D258" s="99">
        <v>933526.03</v>
      </c>
    </row>
    <row r="259" spans="1:4" ht="31.5">
      <c r="A259" s="97" t="s">
        <v>380</v>
      </c>
      <c r="B259" s="98" t="s">
        <v>489</v>
      </c>
      <c r="C259" s="98" t="s">
        <v>735</v>
      </c>
      <c r="D259" s="99">
        <v>64473.97</v>
      </c>
    </row>
    <row r="260" spans="1:4" ht="31.5">
      <c r="A260" s="97" t="s">
        <v>560</v>
      </c>
      <c r="B260" s="98" t="s">
        <v>490</v>
      </c>
      <c r="C260" s="98"/>
      <c r="D260" s="99">
        <f>D261+D262</f>
        <v>229400</v>
      </c>
    </row>
    <row r="261" spans="1:4" ht="47.25">
      <c r="A261" s="97" t="s">
        <v>733</v>
      </c>
      <c r="B261" s="98" t="s">
        <v>490</v>
      </c>
      <c r="C261" s="98" t="s">
        <v>734</v>
      </c>
      <c r="D261" s="99">
        <v>159968.23</v>
      </c>
    </row>
    <row r="262" spans="1:4" ht="31.5">
      <c r="A262" s="97" t="s">
        <v>380</v>
      </c>
      <c r="B262" s="98" t="s">
        <v>490</v>
      </c>
      <c r="C262" s="98" t="s">
        <v>735</v>
      </c>
      <c r="D262" s="99">
        <v>69431.77</v>
      </c>
    </row>
    <row r="263" spans="1:4" ht="31.5">
      <c r="A263" s="97" t="s">
        <v>492</v>
      </c>
      <c r="B263" s="98" t="s">
        <v>493</v>
      </c>
      <c r="C263" s="98"/>
      <c r="D263" s="99">
        <f>D264</f>
        <v>2800000</v>
      </c>
    </row>
    <row r="264" spans="1:4" s="96" customFormat="1" ht="15.75">
      <c r="A264" s="97" t="s">
        <v>383</v>
      </c>
      <c r="B264" s="98" t="s">
        <v>494</v>
      </c>
      <c r="C264" s="98"/>
      <c r="D264" s="99">
        <f>D265</f>
        <v>2800000</v>
      </c>
    </row>
    <row r="265" spans="1:4" s="96" customFormat="1" ht="31.5">
      <c r="A265" s="97" t="s">
        <v>380</v>
      </c>
      <c r="B265" s="98" t="s">
        <v>494</v>
      </c>
      <c r="C265" s="98" t="s">
        <v>735</v>
      </c>
      <c r="D265" s="99">
        <v>2800000</v>
      </c>
    </row>
    <row r="266" spans="1:4" s="96" customFormat="1" ht="31.5">
      <c r="A266" s="97" t="s">
        <v>286</v>
      </c>
      <c r="B266" s="98" t="s">
        <v>283</v>
      </c>
      <c r="C266" s="98"/>
      <c r="D266" s="99">
        <f>D268</f>
        <v>1050744.93</v>
      </c>
    </row>
    <row r="267" spans="1:4" s="96" customFormat="1" ht="31.5">
      <c r="A267" s="97" t="s">
        <v>285</v>
      </c>
      <c r="B267" s="98" t="s">
        <v>284</v>
      </c>
      <c r="C267" s="98"/>
      <c r="D267" s="99">
        <f>D268</f>
        <v>1050744.93</v>
      </c>
    </row>
    <row r="268" spans="1:4" s="96" customFormat="1" ht="31.5">
      <c r="A268" s="97" t="s">
        <v>380</v>
      </c>
      <c r="B268" s="98" t="s">
        <v>284</v>
      </c>
      <c r="C268" s="98" t="s">
        <v>735</v>
      </c>
      <c r="D268" s="99">
        <v>1050744.93</v>
      </c>
    </row>
    <row r="269" spans="1:4" s="96" customFormat="1" ht="63">
      <c r="A269" s="93" t="s">
        <v>495</v>
      </c>
      <c r="B269" s="94" t="s">
        <v>496</v>
      </c>
      <c r="C269" s="94"/>
      <c r="D269" s="95">
        <f>D270+D279+D282+D293+D298+D313+D336+D346</f>
        <v>133969513.99999999</v>
      </c>
    </row>
    <row r="270" spans="1:4" s="96" customFormat="1" ht="31.5">
      <c r="A270" s="97" t="s">
        <v>497</v>
      </c>
      <c r="B270" s="98" t="s">
        <v>498</v>
      </c>
      <c r="C270" s="98"/>
      <c r="D270" s="99">
        <f>D271+D277+D275+D273</f>
        <v>21582482.44</v>
      </c>
    </row>
    <row r="271" spans="1:4" s="96" customFormat="1" ht="31.5">
      <c r="A271" s="97" t="s">
        <v>690</v>
      </c>
      <c r="B271" s="98" t="s">
        <v>691</v>
      </c>
      <c r="C271" s="98"/>
      <c r="D271" s="99">
        <f>D272</f>
        <v>7725850.98</v>
      </c>
    </row>
    <row r="272" spans="1:4" s="96" customFormat="1" ht="23.25" customHeight="1">
      <c r="A272" s="97" t="s">
        <v>389</v>
      </c>
      <c r="B272" s="98" t="s">
        <v>691</v>
      </c>
      <c r="C272" s="98" t="s">
        <v>751</v>
      </c>
      <c r="D272" s="99">
        <v>7725850.98</v>
      </c>
    </row>
    <row r="273" spans="1:4" s="96" customFormat="1" ht="47.25">
      <c r="A273" s="97" t="s">
        <v>306</v>
      </c>
      <c r="B273" s="98" t="s">
        <v>305</v>
      </c>
      <c r="C273" s="98"/>
      <c r="D273" s="99">
        <f>D274</f>
        <v>4000000</v>
      </c>
    </row>
    <row r="274" spans="1:4" s="96" customFormat="1" ht="25.5" customHeight="1">
      <c r="A274" s="97" t="s">
        <v>389</v>
      </c>
      <c r="B274" s="98" t="s">
        <v>305</v>
      </c>
      <c r="C274" s="98" t="s">
        <v>751</v>
      </c>
      <c r="D274" s="99">
        <v>4000000</v>
      </c>
    </row>
    <row r="275" spans="1:4" s="96" customFormat="1" ht="31.5">
      <c r="A275" s="97" t="s">
        <v>810</v>
      </c>
      <c r="B275" s="98" t="s">
        <v>811</v>
      </c>
      <c r="C275" s="98"/>
      <c r="D275" s="99">
        <f>D276</f>
        <v>160269.92</v>
      </c>
    </row>
    <row r="276" spans="1:4" s="96" customFormat="1" ht="31.5">
      <c r="A276" s="97" t="s">
        <v>389</v>
      </c>
      <c r="B276" s="98" t="s">
        <v>811</v>
      </c>
      <c r="C276" s="98" t="s">
        <v>751</v>
      </c>
      <c r="D276" s="99">
        <v>160269.92</v>
      </c>
    </row>
    <row r="277" spans="1:4" s="96" customFormat="1" ht="31.5">
      <c r="A277" s="97" t="s">
        <v>802</v>
      </c>
      <c r="B277" s="98" t="s">
        <v>801</v>
      </c>
      <c r="C277" s="98"/>
      <c r="D277" s="99">
        <f>D278</f>
        <v>9696361.54</v>
      </c>
    </row>
    <row r="278" spans="1:4" s="96" customFormat="1" ht="31.5">
      <c r="A278" s="97" t="s">
        <v>389</v>
      </c>
      <c r="B278" s="98" t="s">
        <v>801</v>
      </c>
      <c r="C278" s="98" t="s">
        <v>751</v>
      </c>
      <c r="D278" s="99">
        <v>9696361.54</v>
      </c>
    </row>
    <row r="279" spans="1:4" ht="63">
      <c r="A279" s="97" t="s">
        <v>617</v>
      </c>
      <c r="B279" s="98" t="s">
        <v>499</v>
      </c>
      <c r="C279" s="98"/>
      <c r="D279" s="99">
        <f>D280</f>
        <v>3388259.69</v>
      </c>
    </row>
    <row r="280" spans="1:4" ht="31.5">
      <c r="A280" s="97" t="s">
        <v>690</v>
      </c>
      <c r="B280" s="98" t="s">
        <v>692</v>
      </c>
      <c r="C280" s="98"/>
      <c r="D280" s="99">
        <f>D281</f>
        <v>3388259.69</v>
      </c>
    </row>
    <row r="281" spans="1:4" ht="31.5">
      <c r="A281" s="97" t="s">
        <v>389</v>
      </c>
      <c r="B281" s="98" t="s">
        <v>692</v>
      </c>
      <c r="C281" s="98" t="s">
        <v>751</v>
      </c>
      <c r="D281" s="99">
        <v>3388259.69</v>
      </c>
    </row>
    <row r="282" spans="1:4" ht="47.25">
      <c r="A282" s="97" t="s">
        <v>618</v>
      </c>
      <c r="B282" s="98" t="s">
        <v>500</v>
      </c>
      <c r="C282" s="98"/>
      <c r="D282" s="99">
        <f>D283+D289+D285+D291+D287</f>
        <v>18109998</v>
      </c>
    </row>
    <row r="283" spans="1:4" ht="15.75">
      <c r="A283" s="97" t="s">
        <v>563</v>
      </c>
      <c r="B283" s="98" t="s">
        <v>501</v>
      </c>
      <c r="C283" s="98"/>
      <c r="D283" s="99">
        <f>D284</f>
        <v>0</v>
      </c>
    </row>
    <row r="284" spans="1:4" ht="31.5">
      <c r="A284" s="97" t="s">
        <v>380</v>
      </c>
      <c r="B284" s="98" t="s">
        <v>501</v>
      </c>
      <c r="C284" s="98" t="s">
        <v>735</v>
      </c>
      <c r="D284" s="99">
        <v>0</v>
      </c>
    </row>
    <row r="285" spans="1:4" ht="47.25">
      <c r="A285" s="97" t="s">
        <v>292</v>
      </c>
      <c r="B285" s="98" t="s">
        <v>291</v>
      </c>
      <c r="C285" s="98"/>
      <c r="D285" s="99">
        <f>D286</f>
        <v>4790000</v>
      </c>
    </row>
    <row r="286" spans="1:4" ht="15.75">
      <c r="A286" s="97" t="s">
        <v>358</v>
      </c>
      <c r="B286" s="98" t="s">
        <v>291</v>
      </c>
      <c r="C286" s="98" t="s">
        <v>746</v>
      </c>
      <c r="D286" s="99">
        <v>4790000</v>
      </c>
    </row>
    <row r="287" spans="1:4" ht="31.5">
      <c r="A287" s="97" t="s">
        <v>372</v>
      </c>
      <c r="B287" s="98" t="s">
        <v>371</v>
      </c>
      <c r="C287" s="98"/>
      <c r="D287" s="99">
        <f>D288</f>
        <v>4122998</v>
      </c>
    </row>
    <row r="288" spans="1:4" ht="15.75">
      <c r="A288" s="97" t="s">
        <v>358</v>
      </c>
      <c r="B288" s="98" t="s">
        <v>371</v>
      </c>
      <c r="C288" s="98" t="s">
        <v>746</v>
      </c>
      <c r="D288" s="99">
        <v>4122998</v>
      </c>
    </row>
    <row r="289" spans="1:4" ht="47.25">
      <c r="A289" s="97" t="s">
        <v>773</v>
      </c>
      <c r="B289" s="98" t="s">
        <v>502</v>
      </c>
      <c r="C289" s="98"/>
      <c r="D289" s="99">
        <f>D290</f>
        <v>5472000</v>
      </c>
    </row>
    <row r="290" spans="1:4" ht="15.75">
      <c r="A290" s="97" t="s">
        <v>358</v>
      </c>
      <c r="B290" s="98" t="s">
        <v>502</v>
      </c>
      <c r="C290" s="98" t="s">
        <v>746</v>
      </c>
      <c r="D290" s="99">
        <v>5472000</v>
      </c>
    </row>
    <row r="291" spans="1:4" ht="15.75">
      <c r="A291" s="97" t="s">
        <v>609</v>
      </c>
      <c r="B291" s="98" t="s">
        <v>278</v>
      </c>
      <c r="C291" s="98"/>
      <c r="D291" s="99">
        <f>D292</f>
        <v>3725000</v>
      </c>
    </row>
    <row r="292" spans="1:4" ht="15.75">
      <c r="A292" s="97" t="s">
        <v>358</v>
      </c>
      <c r="B292" s="98" t="s">
        <v>278</v>
      </c>
      <c r="C292" s="98" t="s">
        <v>746</v>
      </c>
      <c r="D292" s="99">
        <v>3725000</v>
      </c>
    </row>
    <row r="293" spans="1:4" ht="47.25">
      <c r="A293" s="97" t="s">
        <v>503</v>
      </c>
      <c r="B293" s="98" t="s">
        <v>627</v>
      </c>
      <c r="C293" s="98"/>
      <c r="D293" s="99">
        <f>D294+D296</f>
        <v>83000</v>
      </c>
    </row>
    <row r="294" spans="1:4" ht="94.5">
      <c r="A294" s="97" t="s">
        <v>804</v>
      </c>
      <c r="B294" s="107" t="s">
        <v>803</v>
      </c>
      <c r="C294" s="98"/>
      <c r="D294" s="99">
        <f>D295</f>
        <v>58100</v>
      </c>
    </row>
    <row r="295" spans="1:4" ht="31.5">
      <c r="A295" s="97" t="s">
        <v>380</v>
      </c>
      <c r="B295" s="107" t="s">
        <v>803</v>
      </c>
      <c r="C295" s="98" t="s">
        <v>735</v>
      </c>
      <c r="D295" s="99">
        <v>58100</v>
      </c>
    </row>
    <row r="296" spans="1:4" ht="78.75">
      <c r="A296" s="97" t="s">
        <v>700</v>
      </c>
      <c r="B296" s="98" t="s">
        <v>702</v>
      </c>
      <c r="C296" s="98"/>
      <c r="D296" s="99">
        <f>D297</f>
        <v>24900</v>
      </c>
    </row>
    <row r="297" spans="1:4" ht="31.5">
      <c r="A297" s="97" t="s">
        <v>380</v>
      </c>
      <c r="B297" s="98" t="s">
        <v>702</v>
      </c>
      <c r="C297" s="98" t="s">
        <v>735</v>
      </c>
      <c r="D297" s="99">
        <v>24900</v>
      </c>
    </row>
    <row r="298" spans="1:4" ht="31.5">
      <c r="A298" s="97" t="s">
        <v>504</v>
      </c>
      <c r="B298" s="98" t="s">
        <v>505</v>
      </c>
      <c r="C298" s="98"/>
      <c r="D298" s="99">
        <f>D303+D305+D307+D301+D299+D309+D311</f>
        <v>49395655.129999995</v>
      </c>
    </row>
    <row r="299" spans="1:4" ht="15.75">
      <c r="A299" s="97" t="s">
        <v>712</v>
      </c>
      <c r="B299" s="98" t="s">
        <v>711</v>
      </c>
      <c r="C299" s="98"/>
      <c r="D299" s="99">
        <f>D300</f>
        <v>1775188.91</v>
      </c>
    </row>
    <row r="300" spans="1:4" ht="31.5">
      <c r="A300" s="97" t="s">
        <v>380</v>
      </c>
      <c r="B300" s="98" t="s">
        <v>711</v>
      </c>
      <c r="C300" s="98" t="s">
        <v>735</v>
      </c>
      <c r="D300" s="99">
        <v>1775188.91</v>
      </c>
    </row>
    <row r="301" spans="1:4" ht="47.25">
      <c r="A301" s="97" t="s">
        <v>267</v>
      </c>
      <c r="B301" s="98" t="s">
        <v>266</v>
      </c>
      <c r="C301" s="98"/>
      <c r="D301" s="99">
        <f>D302</f>
        <v>640318.5</v>
      </c>
    </row>
    <row r="302" spans="1:4" ht="31.5">
      <c r="A302" s="97" t="s">
        <v>389</v>
      </c>
      <c r="B302" s="98" t="s">
        <v>266</v>
      </c>
      <c r="C302" s="98" t="s">
        <v>751</v>
      </c>
      <c r="D302" s="99">
        <v>640318.5</v>
      </c>
    </row>
    <row r="303" spans="1:4" ht="78.75">
      <c r="A303" s="97" t="s">
        <v>699</v>
      </c>
      <c r="B303" s="98" t="s">
        <v>701</v>
      </c>
      <c r="C303" s="98"/>
      <c r="D303" s="99">
        <v>1200000</v>
      </c>
    </row>
    <row r="304" spans="1:4" ht="15.75">
      <c r="A304" s="97" t="s">
        <v>736</v>
      </c>
      <c r="B304" s="98" t="s">
        <v>701</v>
      </c>
      <c r="C304" s="98" t="s">
        <v>737</v>
      </c>
      <c r="D304" s="99">
        <v>1200000</v>
      </c>
    </row>
    <row r="305" spans="1:4" ht="31.5">
      <c r="A305" s="97" t="s">
        <v>690</v>
      </c>
      <c r="B305" s="98" t="s">
        <v>713</v>
      </c>
      <c r="C305" s="98"/>
      <c r="D305" s="99">
        <f>D306</f>
        <v>5868547.72</v>
      </c>
    </row>
    <row r="306" spans="1:4" ht="31.5">
      <c r="A306" s="97" t="s">
        <v>389</v>
      </c>
      <c r="B306" s="98" t="s">
        <v>713</v>
      </c>
      <c r="C306" s="98" t="s">
        <v>751</v>
      </c>
      <c r="D306" s="99">
        <v>5868547.72</v>
      </c>
    </row>
    <row r="307" spans="1:4" ht="15.75">
      <c r="A307" s="97" t="s">
        <v>609</v>
      </c>
      <c r="B307" s="98" t="s">
        <v>279</v>
      </c>
      <c r="C307" s="98"/>
      <c r="D307" s="99">
        <f>D308</f>
        <v>558000</v>
      </c>
    </row>
    <row r="308" spans="1:4" ht="15.75">
      <c r="A308" s="97" t="s">
        <v>358</v>
      </c>
      <c r="B308" s="98" t="s">
        <v>279</v>
      </c>
      <c r="C308" s="98" t="s">
        <v>746</v>
      </c>
      <c r="D308" s="99">
        <v>558000</v>
      </c>
    </row>
    <row r="309" spans="1:4" ht="31.5">
      <c r="A309" s="97" t="s">
        <v>613</v>
      </c>
      <c r="B309" s="98" t="s">
        <v>290</v>
      </c>
      <c r="C309" s="98"/>
      <c r="D309" s="99">
        <f>D310</f>
        <v>100000</v>
      </c>
    </row>
    <row r="310" spans="1:4" ht="15.75">
      <c r="A310" s="97" t="s">
        <v>736</v>
      </c>
      <c r="B310" s="98" t="s">
        <v>290</v>
      </c>
      <c r="C310" s="98" t="s">
        <v>737</v>
      </c>
      <c r="D310" s="99">
        <v>100000</v>
      </c>
    </row>
    <row r="311" spans="1:4" ht="47.25">
      <c r="A311" s="97" t="s">
        <v>625</v>
      </c>
      <c r="B311" s="98" t="s">
        <v>624</v>
      </c>
      <c r="C311" s="98"/>
      <c r="D311" s="99">
        <f>D312</f>
        <v>39253600</v>
      </c>
    </row>
    <row r="312" spans="1:4" ht="31.5">
      <c r="A312" s="97" t="s">
        <v>389</v>
      </c>
      <c r="B312" s="98" t="s">
        <v>624</v>
      </c>
      <c r="C312" s="98" t="s">
        <v>751</v>
      </c>
      <c r="D312" s="99">
        <v>39253600</v>
      </c>
    </row>
    <row r="313" spans="1:4" ht="47.25">
      <c r="A313" s="97" t="s">
        <v>506</v>
      </c>
      <c r="B313" s="98" t="s">
        <v>507</v>
      </c>
      <c r="C313" s="98"/>
      <c r="D313" s="99">
        <f>D314+D316+D322+D328+D334+D324+D318+D330+D332+D320+D326</f>
        <v>33707032.94</v>
      </c>
    </row>
    <row r="314" spans="1:4" ht="45.75" customHeight="1">
      <c r="A314" s="97" t="s">
        <v>253</v>
      </c>
      <c r="B314" s="98" t="s">
        <v>508</v>
      </c>
      <c r="C314" s="98"/>
      <c r="D314" s="99">
        <f>D315</f>
        <v>2211080</v>
      </c>
    </row>
    <row r="315" spans="1:4" ht="22.5" customHeight="1">
      <c r="A315" s="97" t="s">
        <v>389</v>
      </c>
      <c r="B315" s="98" t="s">
        <v>508</v>
      </c>
      <c r="C315" s="98" t="s">
        <v>751</v>
      </c>
      <c r="D315" s="99">
        <v>2211080</v>
      </c>
    </row>
    <row r="316" spans="1:4" ht="63">
      <c r="A316" s="97" t="s">
        <v>407</v>
      </c>
      <c r="B316" s="98" t="s">
        <v>650</v>
      </c>
      <c r="C316" s="98"/>
      <c r="D316" s="99">
        <f>D317</f>
        <v>8976820</v>
      </c>
    </row>
    <row r="317" spans="1:4" ht="24" customHeight="1">
      <c r="A317" s="97" t="s">
        <v>389</v>
      </c>
      <c r="B317" s="98" t="s">
        <v>650</v>
      </c>
      <c r="C317" s="98" t="s">
        <v>751</v>
      </c>
      <c r="D317" s="99">
        <v>8976820</v>
      </c>
    </row>
    <row r="318" spans="1:4" ht="47.25">
      <c r="A318" s="97" t="s">
        <v>603</v>
      </c>
      <c r="B318" s="98" t="s">
        <v>602</v>
      </c>
      <c r="C318" s="98"/>
      <c r="D318" s="99">
        <f>D319</f>
        <v>3499491.6</v>
      </c>
    </row>
    <row r="319" spans="1:4" ht="15.75">
      <c r="A319" s="97" t="s">
        <v>748</v>
      </c>
      <c r="B319" s="98" t="s">
        <v>602</v>
      </c>
      <c r="C319" s="98" t="s">
        <v>747</v>
      </c>
      <c r="D319" s="99">
        <v>3499491.6</v>
      </c>
    </row>
    <row r="320" spans="1:4" ht="47.25">
      <c r="A320" s="97" t="s">
        <v>312</v>
      </c>
      <c r="B320" s="98" t="s">
        <v>311</v>
      </c>
      <c r="C320" s="98"/>
      <c r="D320" s="99">
        <f>D321</f>
        <v>1410924.77</v>
      </c>
    </row>
    <row r="321" spans="1:4" ht="15.75">
      <c r="A321" s="97" t="s">
        <v>748</v>
      </c>
      <c r="B321" s="98" t="s">
        <v>311</v>
      </c>
      <c r="C321" s="98" t="s">
        <v>747</v>
      </c>
      <c r="D321" s="99">
        <v>1410924.77</v>
      </c>
    </row>
    <row r="322" spans="1:4" ht="78.75">
      <c r="A322" s="97" t="s">
        <v>346</v>
      </c>
      <c r="B322" s="98" t="s">
        <v>509</v>
      </c>
      <c r="C322" s="98"/>
      <c r="D322" s="99">
        <f>D323</f>
        <v>500000</v>
      </c>
    </row>
    <row r="323" spans="1:4" ht="31.5">
      <c r="A323" s="97" t="s">
        <v>380</v>
      </c>
      <c r="B323" s="98" t="s">
        <v>509</v>
      </c>
      <c r="C323" s="98" t="s">
        <v>735</v>
      </c>
      <c r="D323" s="99">
        <v>500000</v>
      </c>
    </row>
    <row r="324" spans="1:4" ht="31.5">
      <c r="A324" s="97" t="s">
        <v>604</v>
      </c>
      <c r="B324" s="98" t="s">
        <v>299</v>
      </c>
      <c r="C324" s="98"/>
      <c r="D324" s="99">
        <f>D325</f>
        <v>9448695.99</v>
      </c>
    </row>
    <row r="325" spans="1:4" ht="15.75">
      <c r="A325" s="97" t="s">
        <v>748</v>
      </c>
      <c r="B325" s="98" t="s">
        <v>299</v>
      </c>
      <c r="C325" s="98" t="s">
        <v>747</v>
      </c>
      <c r="D325" s="99">
        <v>9448695.99</v>
      </c>
    </row>
    <row r="326" spans="1:4" ht="31.5">
      <c r="A326" s="97" t="s">
        <v>604</v>
      </c>
      <c r="B326" s="98" t="s">
        <v>313</v>
      </c>
      <c r="C326" s="98"/>
      <c r="D326" s="99">
        <f>D327</f>
        <v>2942572.94</v>
      </c>
    </row>
    <row r="327" spans="1:4" ht="15.75">
      <c r="A327" s="97" t="s">
        <v>748</v>
      </c>
      <c r="B327" s="98" t="s">
        <v>313</v>
      </c>
      <c r="C327" s="98" t="s">
        <v>747</v>
      </c>
      <c r="D327" s="99">
        <v>2942572.94</v>
      </c>
    </row>
    <row r="328" spans="1:4" ht="31.5">
      <c r="A328" s="97" t="s">
        <v>685</v>
      </c>
      <c r="B328" s="98" t="s">
        <v>684</v>
      </c>
      <c r="C328" s="98"/>
      <c r="D328" s="99">
        <f>D329</f>
        <v>1002019.24</v>
      </c>
    </row>
    <row r="329" spans="1:4" ht="15.75">
      <c r="A329" s="97" t="s">
        <v>748</v>
      </c>
      <c r="B329" s="98" t="s">
        <v>684</v>
      </c>
      <c r="C329" s="98" t="s">
        <v>747</v>
      </c>
      <c r="D329" s="99">
        <v>1002019.24</v>
      </c>
    </row>
    <row r="330" spans="1:4" ht="31.5">
      <c r="A330" s="97" t="s">
        <v>606</v>
      </c>
      <c r="B330" s="98" t="s">
        <v>605</v>
      </c>
      <c r="C330" s="98"/>
      <c r="D330" s="99">
        <f>D331</f>
        <v>991148.4</v>
      </c>
    </row>
    <row r="331" spans="1:4" ht="15.75">
      <c r="A331" s="97" t="s">
        <v>748</v>
      </c>
      <c r="B331" s="98" t="s">
        <v>605</v>
      </c>
      <c r="C331" s="98" t="s">
        <v>747</v>
      </c>
      <c r="D331" s="99">
        <v>991148.4</v>
      </c>
    </row>
    <row r="332" spans="1:4" ht="47.25">
      <c r="A332" s="97" t="s">
        <v>608</v>
      </c>
      <c r="B332" s="98" t="s">
        <v>607</v>
      </c>
      <c r="C332" s="98"/>
      <c r="D332" s="99">
        <f>D333</f>
        <v>2244280</v>
      </c>
    </row>
    <row r="333" spans="1:4" ht="15.75">
      <c r="A333" s="97" t="s">
        <v>748</v>
      </c>
      <c r="B333" s="98" t="s">
        <v>607</v>
      </c>
      <c r="C333" s="98" t="s">
        <v>747</v>
      </c>
      <c r="D333" s="99">
        <v>2244280</v>
      </c>
    </row>
    <row r="334" spans="1:4" s="96" customFormat="1" ht="30.75" customHeight="1">
      <c r="A334" s="97" t="s">
        <v>687</v>
      </c>
      <c r="B334" s="98" t="s">
        <v>686</v>
      </c>
      <c r="C334" s="98"/>
      <c r="D334" s="99">
        <f>D335</f>
        <v>480000</v>
      </c>
    </row>
    <row r="335" spans="1:4" s="96" customFormat="1" ht="15.75">
      <c r="A335" s="97" t="s">
        <v>748</v>
      </c>
      <c r="B335" s="98" t="s">
        <v>686</v>
      </c>
      <c r="C335" s="98" t="s">
        <v>747</v>
      </c>
      <c r="D335" s="99">
        <v>480000</v>
      </c>
    </row>
    <row r="336" spans="1:4" s="96" customFormat="1" ht="31.5">
      <c r="A336" s="97" t="s">
        <v>533</v>
      </c>
      <c r="B336" s="98" t="s">
        <v>534</v>
      </c>
      <c r="C336" s="98"/>
      <c r="D336" s="99">
        <f>D337+D339+D341+D344</f>
        <v>3618780.49</v>
      </c>
    </row>
    <row r="337" spans="1:4" ht="31.5">
      <c r="A337" s="97" t="s">
        <v>556</v>
      </c>
      <c r="B337" s="98" t="s">
        <v>536</v>
      </c>
      <c r="C337" s="98"/>
      <c r="D337" s="99">
        <f>D338</f>
        <v>832957.21</v>
      </c>
    </row>
    <row r="338" spans="1:4" ht="31.5">
      <c r="A338" s="97" t="s">
        <v>380</v>
      </c>
      <c r="B338" s="98" t="s">
        <v>536</v>
      </c>
      <c r="C338" s="98" t="s">
        <v>735</v>
      </c>
      <c r="D338" s="99">
        <v>832957.21</v>
      </c>
    </row>
    <row r="339" spans="1:4" ht="31.5">
      <c r="A339" s="97" t="s">
        <v>69</v>
      </c>
      <c r="B339" s="98" t="s">
        <v>537</v>
      </c>
      <c r="C339" s="98"/>
      <c r="D339" s="99">
        <f>D340</f>
        <v>751148.71</v>
      </c>
    </row>
    <row r="340" spans="1:4" ht="31.5">
      <c r="A340" s="97" t="s">
        <v>380</v>
      </c>
      <c r="B340" s="98" t="s">
        <v>537</v>
      </c>
      <c r="C340" s="98" t="s">
        <v>735</v>
      </c>
      <c r="D340" s="99">
        <v>751148.71</v>
      </c>
    </row>
    <row r="341" spans="1:4" ht="15.75">
      <c r="A341" s="97" t="s">
        <v>207</v>
      </c>
      <c r="B341" s="98" t="s">
        <v>538</v>
      </c>
      <c r="C341" s="98"/>
      <c r="D341" s="99">
        <f>D342+D343</f>
        <v>1762674.57</v>
      </c>
    </row>
    <row r="342" spans="1:4" ht="31.5">
      <c r="A342" s="97" t="s">
        <v>380</v>
      </c>
      <c r="B342" s="98" t="s">
        <v>538</v>
      </c>
      <c r="C342" s="98" t="s">
        <v>735</v>
      </c>
      <c r="D342" s="99">
        <v>1488230.48</v>
      </c>
    </row>
    <row r="343" spans="1:4" ht="15.75">
      <c r="A343" s="97" t="s">
        <v>736</v>
      </c>
      <c r="B343" s="98" t="s">
        <v>538</v>
      </c>
      <c r="C343" s="98" t="s">
        <v>737</v>
      </c>
      <c r="D343" s="99">
        <v>274444.09</v>
      </c>
    </row>
    <row r="344" spans="1:4" ht="15.75">
      <c r="A344" s="97" t="s">
        <v>609</v>
      </c>
      <c r="B344" s="98" t="s">
        <v>280</v>
      </c>
      <c r="C344" s="98"/>
      <c r="D344" s="99">
        <f>D345</f>
        <v>272000</v>
      </c>
    </row>
    <row r="345" spans="1:4" ht="15.75">
      <c r="A345" s="97" t="s">
        <v>358</v>
      </c>
      <c r="B345" s="98" t="s">
        <v>280</v>
      </c>
      <c r="C345" s="98" t="s">
        <v>746</v>
      </c>
      <c r="D345" s="99">
        <v>272000</v>
      </c>
    </row>
    <row r="346" spans="1:4" s="96" customFormat="1" ht="31.5">
      <c r="A346" s="97" t="s">
        <v>535</v>
      </c>
      <c r="B346" s="98" t="s">
        <v>539</v>
      </c>
      <c r="C346" s="98"/>
      <c r="D346" s="99">
        <f>D347+D352+D354+D356+D350+D358</f>
        <v>4084305.31</v>
      </c>
    </row>
    <row r="347" spans="1:4" ht="15.75">
      <c r="A347" s="97" t="s">
        <v>693</v>
      </c>
      <c r="B347" s="98" t="s">
        <v>694</v>
      </c>
      <c r="C347" s="98"/>
      <c r="D347" s="99">
        <f>D348+D349</f>
        <v>1595115.31</v>
      </c>
    </row>
    <row r="348" spans="1:4" ht="31.5">
      <c r="A348" s="97" t="s">
        <v>380</v>
      </c>
      <c r="B348" s="98" t="s">
        <v>694</v>
      </c>
      <c r="C348" s="98" t="s">
        <v>735</v>
      </c>
      <c r="D348" s="99">
        <v>1584115.31</v>
      </c>
    </row>
    <row r="349" spans="1:4" ht="15.75">
      <c r="A349" s="97" t="s">
        <v>736</v>
      </c>
      <c r="B349" s="98" t="s">
        <v>694</v>
      </c>
      <c r="C349" s="98" t="s">
        <v>737</v>
      </c>
      <c r="D349" s="99">
        <v>11000</v>
      </c>
    </row>
    <row r="350" spans="1:4" ht="31.5">
      <c r="A350" s="97" t="s">
        <v>289</v>
      </c>
      <c r="B350" s="98" t="s">
        <v>288</v>
      </c>
      <c r="C350" s="98"/>
      <c r="D350" s="99">
        <f>D351</f>
        <v>66000</v>
      </c>
    </row>
    <row r="351" spans="1:4" ht="31.5">
      <c r="A351" s="97" t="s">
        <v>389</v>
      </c>
      <c r="B351" s="98" t="s">
        <v>288</v>
      </c>
      <c r="C351" s="98" t="s">
        <v>751</v>
      </c>
      <c r="D351" s="99">
        <v>66000</v>
      </c>
    </row>
    <row r="352" spans="1:4" ht="47.25">
      <c r="A352" s="97" t="s">
        <v>393</v>
      </c>
      <c r="B352" s="98" t="s">
        <v>540</v>
      </c>
      <c r="C352" s="98"/>
      <c r="D352" s="99">
        <f>D353</f>
        <v>135080</v>
      </c>
    </row>
    <row r="353" spans="1:4" ht="31.5">
      <c r="A353" s="97" t="s">
        <v>380</v>
      </c>
      <c r="B353" s="98" t="s">
        <v>540</v>
      </c>
      <c r="C353" s="98" t="s">
        <v>735</v>
      </c>
      <c r="D353" s="99">
        <v>135080</v>
      </c>
    </row>
    <row r="354" spans="1:4" ht="47.25">
      <c r="A354" s="97" t="s">
        <v>698</v>
      </c>
      <c r="B354" s="98" t="s">
        <v>697</v>
      </c>
      <c r="C354" s="98"/>
      <c r="D354" s="99">
        <f>D355</f>
        <v>7110</v>
      </c>
    </row>
    <row r="355" spans="1:4" ht="31.5">
      <c r="A355" s="97" t="s">
        <v>380</v>
      </c>
      <c r="B355" s="98" t="s">
        <v>697</v>
      </c>
      <c r="C355" s="98" t="s">
        <v>735</v>
      </c>
      <c r="D355" s="99">
        <v>7110</v>
      </c>
    </row>
    <row r="356" spans="1:4" ht="31.5">
      <c r="A356" s="97" t="s">
        <v>265</v>
      </c>
      <c r="B356" s="98" t="s">
        <v>594</v>
      </c>
      <c r="C356" s="98"/>
      <c r="D356" s="99">
        <f>D357</f>
        <v>2134000</v>
      </c>
    </row>
    <row r="357" spans="1:4" ht="31.5">
      <c r="A357" s="97" t="s">
        <v>389</v>
      </c>
      <c r="B357" s="98" t="s">
        <v>594</v>
      </c>
      <c r="C357" s="98" t="s">
        <v>751</v>
      </c>
      <c r="D357" s="99">
        <v>2134000</v>
      </c>
    </row>
    <row r="358" spans="1:4" ht="15.75">
      <c r="A358" s="97" t="s">
        <v>609</v>
      </c>
      <c r="B358" s="98" t="s">
        <v>807</v>
      </c>
      <c r="C358" s="98"/>
      <c r="D358" s="99">
        <f>D359</f>
        <v>147000</v>
      </c>
    </row>
    <row r="359" spans="1:4" ht="15.75">
      <c r="A359" s="97" t="s">
        <v>358</v>
      </c>
      <c r="B359" s="98" t="s">
        <v>807</v>
      </c>
      <c r="C359" s="98" t="s">
        <v>746</v>
      </c>
      <c r="D359" s="99">
        <v>147000</v>
      </c>
    </row>
    <row r="360" spans="1:4" s="96" customFormat="1" ht="47.25">
      <c r="A360" s="93" t="s">
        <v>571</v>
      </c>
      <c r="B360" s="123" t="s">
        <v>510</v>
      </c>
      <c r="C360" s="94"/>
      <c r="D360" s="95">
        <f>D361+D380</f>
        <v>86337243.75</v>
      </c>
    </row>
    <row r="361" spans="1:4" s="96" customFormat="1" ht="31.5">
      <c r="A361" s="97" t="s">
        <v>511</v>
      </c>
      <c r="B361" s="35" t="s">
        <v>512</v>
      </c>
      <c r="C361" s="98"/>
      <c r="D361" s="99">
        <f>D362+D365+D372+D374+D368+D370+D376+D378</f>
        <v>86067243.75</v>
      </c>
    </row>
    <row r="362" spans="1:4" ht="15.75">
      <c r="A362" s="97" t="s">
        <v>91</v>
      </c>
      <c r="B362" s="98" t="s">
        <v>513</v>
      </c>
      <c r="C362" s="98"/>
      <c r="D362" s="99">
        <f>D363+D364</f>
        <v>48156696.16</v>
      </c>
    </row>
    <row r="363" spans="1:4" ht="36" customHeight="1">
      <c r="A363" s="97" t="s">
        <v>380</v>
      </c>
      <c r="B363" s="98" t="s">
        <v>513</v>
      </c>
      <c r="C363" s="98" t="s">
        <v>735</v>
      </c>
      <c r="D363" s="99">
        <v>14289992.04</v>
      </c>
    </row>
    <row r="364" spans="1:4" ht="15.75">
      <c r="A364" s="97" t="s">
        <v>358</v>
      </c>
      <c r="B364" s="98" t="s">
        <v>513</v>
      </c>
      <c r="C364" s="98" t="s">
        <v>746</v>
      </c>
      <c r="D364" s="99">
        <v>33866704.12</v>
      </c>
    </row>
    <row r="365" spans="1:4" ht="47.25">
      <c r="A365" s="97" t="s">
        <v>708</v>
      </c>
      <c r="B365" s="98" t="s">
        <v>707</v>
      </c>
      <c r="C365" s="98"/>
      <c r="D365" s="99">
        <f>D366+D367</f>
        <v>35182547.59</v>
      </c>
    </row>
    <row r="366" spans="1:4" ht="31.5">
      <c r="A366" s="97" t="s">
        <v>380</v>
      </c>
      <c r="B366" s="98" t="s">
        <v>707</v>
      </c>
      <c r="C366" s="98" t="s">
        <v>735</v>
      </c>
      <c r="D366" s="99">
        <v>21374034</v>
      </c>
    </row>
    <row r="367" spans="1:4" ht="15.75">
      <c r="A367" s="97" t="s">
        <v>358</v>
      </c>
      <c r="B367" s="98" t="s">
        <v>707</v>
      </c>
      <c r="C367" s="98" t="s">
        <v>746</v>
      </c>
      <c r="D367" s="99">
        <v>13808513.59</v>
      </c>
    </row>
    <row r="368" spans="1:4" ht="31.5">
      <c r="A368" s="97" t="s">
        <v>372</v>
      </c>
      <c r="B368" s="98" t="s">
        <v>307</v>
      </c>
      <c r="C368" s="98"/>
      <c r="D368" s="99">
        <f>D369</f>
        <v>0</v>
      </c>
    </row>
    <row r="369" spans="1:4" ht="31.5">
      <c r="A369" s="97" t="s">
        <v>380</v>
      </c>
      <c r="B369" s="98" t="s">
        <v>307</v>
      </c>
      <c r="C369" s="98" t="s">
        <v>735</v>
      </c>
      <c r="D369" s="99">
        <v>0</v>
      </c>
    </row>
    <row r="370" spans="1:4" ht="47.25">
      <c r="A370" s="97" t="s">
        <v>394</v>
      </c>
      <c r="B370" s="98" t="s">
        <v>308</v>
      </c>
      <c r="C370" s="98"/>
      <c r="D370" s="99">
        <f>D371</f>
        <v>2628000</v>
      </c>
    </row>
    <row r="371" spans="1:4" ht="15.75">
      <c r="A371" s="97" t="s">
        <v>358</v>
      </c>
      <c r="B371" s="98" t="s">
        <v>308</v>
      </c>
      <c r="C371" s="98" t="s">
        <v>746</v>
      </c>
      <c r="D371" s="99">
        <v>2628000</v>
      </c>
    </row>
    <row r="372" spans="1:4" ht="15.75">
      <c r="A372" s="97" t="s">
        <v>609</v>
      </c>
      <c r="B372" s="98" t="s">
        <v>281</v>
      </c>
      <c r="C372" s="98"/>
      <c r="D372" s="99">
        <f>D373</f>
        <v>100000</v>
      </c>
    </row>
    <row r="373" spans="1:4" ht="15.75">
      <c r="A373" s="97" t="s">
        <v>358</v>
      </c>
      <c r="B373" s="98" t="s">
        <v>281</v>
      </c>
      <c r="C373" s="98" t="s">
        <v>746</v>
      </c>
      <c r="D373" s="99">
        <v>100000</v>
      </c>
    </row>
    <row r="374" spans="1:4" ht="31.5">
      <c r="A374" s="97" t="s">
        <v>287</v>
      </c>
      <c r="B374" s="98" t="s">
        <v>612</v>
      </c>
      <c r="C374" s="98"/>
      <c r="D374" s="99">
        <f>D375</f>
        <v>0</v>
      </c>
    </row>
    <row r="375" spans="1:4" ht="31.5">
      <c r="A375" s="97" t="s">
        <v>380</v>
      </c>
      <c r="B375" s="98" t="s">
        <v>612</v>
      </c>
      <c r="C375" s="98" t="s">
        <v>735</v>
      </c>
      <c r="D375" s="99">
        <v>0</v>
      </c>
    </row>
    <row r="376" spans="1:4" ht="31.5">
      <c r="A376" s="97" t="s">
        <v>326</v>
      </c>
      <c r="B376" s="98" t="s">
        <v>324</v>
      </c>
      <c r="C376" s="98"/>
      <c r="D376" s="99">
        <f>D377</f>
        <v>0</v>
      </c>
    </row>
    <row r="377" spans="1:4" ht="31.5">
      <c r="A377" s="97" t="s">
        <v>380</v>
      </c>
      <c r="B377" s="98" t="s">
        <v>324</v>
      </c>
      <c r="C377" s="98" t="s">
        <v>735</v>
      </c>
      <c r="D377" s="99">
        <v>0</v>
      </c>
    </row>
    <row r="378" spans="1:4" ht="31.5">
      <c r="A378" s="97" t="s">
        <v>327</v>
      </c>
      <c r="B378" s="98" t="s">
        <v>325</v>
      </c>
      <c r="C378" s="98"/>
      <c r="D378" s="99">
        <f>D379</f>
        <v>0</v>
      </c>
    </row>
    <row r="379" spans="1:4" ht="31.5">
      <c r="A379" s="97" t="s">
        <v>380</v>
      </c>
      <c r="B379" s="98" t="s">
        <v>325</v>
      </c>
      <c r="C379" s="98" t="s">
        <v>735</v>
      </c>
      <c r="D379" s="99">
        <v>0</v>
      </c>
    </row>
    <row r="380" spans="1:4" ht="31.5">
      <c r="A380" s="97" t="s">
        <v>514</v>
      </c>
      <c r="B380" s="98" t="s">
        <v>515</v>
      </c>
      <c r="C380" s="98"/>
      <c r="D380" s="99">
        <f>D381</f>
        <v>270000</v>
      </c>
    </row>
    <row r="381" spans="1:4" ht="15.75">
      <c r="A381" s="97" t="s">
        <v>765</v>
      </c>
      <c r="B381" s="35" t="s">
        <v>516</v>
      </c>
      <c r="C381" s="104"/>
      <c r="D381" s="99">
        <f>D382</f>
        <v>270000</v>
      </c>
    </row>
    <row r="382" spans="1:4" ht="15.75">
      <c r="A382" s="97" t="s">
        <v>736</v>
      </c>
      <c r="B382" s="35" t="s">
        <v>516</v>
      </c>
      <c r="C382" s="98" t="s">
        <v>737</v>
      </c>
      <c r="D382" s="99">
        <v>270000</v>
      </c>
    </row>
    <row r="383" spans="1:4" s="96" customFormat="1" ht="31.5">
      <c r="A383" s="93" t="s">
        <v>517</v>
      </c>
      <c r="B383" s="94" t="s">
        <v>518</v>
      </c>
      <c r="C383" s="94"/>
      <c r="D383" s="95">
        <v>0</v>
      </c>
    </row>
    <row r="384" spans="1:4" s="96" customFormat="1" ht="47.25">
      <c r="A384" s="93" t="s">
        <v>519</v>
      </c>
      <c r="B384" s="94" t="s">
        <v>520</v>
      </c>
      <c r="C384" s="94"/>
      <c r="D384" s="95">
        <f>D385+D388+D393</f>
        <v>5173669</v>
      </c>
    </row>
    <row r="385" spans="1:4" s="96" customFormat="1" ht="47.25">
      <c r="A385" s="97" t="s">
        <v>619</v>
      </c>
      <c r="B385" s="98" t="s">
        <v>521</v>
      </c>
      <c r="C385" s="98"/>
      <c r="D385" s="99">
        <f>D386</f>
        <v>0</v>
      </c>
    </row>
    <row r="386" spans="1:4" ht="15.75">
      <c r="A386" s="97" t="s">
        <v>589</v>
      </c>
      <c r="B386" s="98" t="s">
        <v>522</v>
      </c>
      <c r="C386" s="98"/>
      <c r="D386" s="99">
        <f>D387</f>
        <v>0</v>
      </c>
    </row>
    <row r="387" spans="1:4" ht="15.75">
      <c r="A387" s="97" t="s">
        <v>736</v>
      </c>
      <c r="B387" s="98" t="s">
        <v>522</v>
      </c>
      <c r="C387" s="98" t="s">
        <v>737</v>
      </c>
      <c r="D387" s="99">
        <v>0</v>
      </c>
    </row>
    <row r="388" spans="1:4" ht="47.25">
      <c r="A388" s="97" t="s">
        <v>620</v>
      </c>
      <c r="B388" s="98" t="s">
        <v>523</v>
      </c>
      <c r="C388" s="98"/>
      <c r="D388" s="99">
        <f>D389</f>
        <v>2091000</v>
      </c>
    </row>
    <row r="389" spans="1:4" ht="15.75">
      <c r="A389" s="97" t="s">
        <v>92</v>
      </c>
      <c r="B389" s="98" t="s">
        <v>524</v>
      </c>
      <c r="C389" s="98"/>
      <c r="D389" s="99">
        <f>D390+D391+D392</f>
        <v>2091000</v>
      </c>
    </row>
    <row r="390" spans="1:4" ht="47.25">
      <c r="A390" s="97" t="s">
        <v>733</v>
      </c>
      <c r="B390" s="98" t="s">
        <v>524</v>
      </c>
      <c r="C390" s="98" t="s">
        <v>734</v>
      </c>
      <c r="D390" s="99">
        <v>1751004.74</v>
      </c>
    </row>
    <row r="391" spans="1:4" ht="31.5">
      <c r="A391" s="97" t="s">
        <v>380</v>
      </c>
      <c r="B391" s="98" t="s">
        <v>524</v>
      </c>
      <c r="C391" s="98" t="s">
        <v>735</v>
      </c>
      <c r="D391" s="99">
        <v>333995.26</v>
      </c>
    </row>
    <row r="392" spans="1:4" ht="15.75">
      <c r="A392" s="97" t="s">
        <v>736</v>
      </c>
      <c r="B392" s="98" t="s">
        <v>524</v>
      </c>
      <c r="C392" s="98" t="s">
        <v>737</v>
      </c>
      <c r="D392" s="99">
        <v>6000</v>
      </c>
    </row>
    <row r="393" spans="1:4" ht="31.5">
      <c r="A393" s="97" t="s">
        <v>663</v>
      </c>
      <c r="B393" s="98" t="s">
        <v>664</v>
      </c>
      <c r="C393" s="98"/>
      <c r="D393" s="99">
        <f>D394+D396</f>
        <v>3082669</v>
      </c>
    </row>
    <row r="394" spans="1:4" ht="31.5">
      <c r="A394" s="97" t="s">
        <v>683</v>
      </c>
      <c r="B394" s="98" t="s">
        <v>665</v>
      </c>
      <c r="C394" s="98"/>
      <c r="D394" s="99">
        <f>D395</f>
        <v>100000</v>
      </c>
    </row>
    <row r="395" spans="1:4" ht="31.5">
      <c r="A395" s="97" t="s">
        <v>380</v>
      </c>
      <c r="B395" s="98" t="s">
        <v>665</v>
      </c>
      <c r="C395" s="98" t="s">
        <v>735</v>
      </c>
      <c r="D395" s="99">
        <v>100000</v>
      </c>
    </row>
    <row r="396" spans="1:4" ht="15.75">
      <c r="A396" s="97" t="s">
        <v>710</v>
      </c>
      <c r="B396" s="98" t="s">
        <v>709</v>
      </c>
      <c r="C396" s="98"/>
      <c r="D396" s="99">
        <f>D397</f>
        <v>2982669</v>
      </c>
    </row>
    <row r="397" spans="1:4" ht="31.5">
      <c r="A397" s="97" t="s">
        <v>380</v>
      </c>
      <c r="B397" s="98" t="s">
        <v>709</v>
      </c>
      <c r="C397" s="98" t="s">
        <v>735</v>
      </c>
      <c r="D397" s="99">
        <v>2982669</v>
      </c>
    </row>
    <row r="398" spans="1:4" ht="31.5">
      <c r="A398" s="93" t="s">
        <v>525</v>
      </c>
      <c r="B398" s="94" t="s">
        <v>526</v>
      </c>
      <c r="C398" s="94"/>
      <c r="D398" s="95">
        <f>D399+D402+D403</f>
        <v>763000</v>
      </c>
    </row>
    <row r="399" spans="1:4" ht="47.25">
      <c r="A399" s="97" t="s">
        <v>621</v>
      </c>
      <c r="B399" s="98" t="s">
        <v>527</v>
      </c>
      <c r="C399" s="94"/>
      <c r="D399" s="99">
        <f>D400</f>
        <v>583000</v>
      </c>
    </row>
    <row r="400" spans="1:4" ht="15.75">
      <c r="A400" s="97" t="s">
        <v>92</v>
      </c>
      <c r="B400" s="98" t="s">
        <v>528</v>
      </c>
      <c r="C400" s="98"/>
      <c r="D400" s="99">
        <f>D401</f>
        <v>583000</v>
      </c>
    </row>
    <row r="401" spans="1:4" ht="31.5">
      <c r="A401" s="97" t="s">
        <v>380</v>
      </c>
      <c r="B401" s="98" t="s">
        <v>528</v>
      </c>
      <c r="C401" s="98" t="s">
        <v>735</v>
      </c>
      <c r="D401" s="99">
        <v>583000</v>
      </c>
    </row>
    <row r="402" spans="1:4" ht="31.5">
      <c r="A402" s="97" t="s">
        <v>622</v>
      </c>
      <c r="B402" s="98" t="s">
        <v>529</v>
      </c>
      <c r="C402" s="98"/>
      <c r="D402" s="99">
        <v>0</v>
      </c>
    </row>
    <row r="403" spans="1:4" ht="31.5">
      <c r="A403" s="97" t="s">
        <v>530</v>
      </c>
      <c r="B403" s="98" t="s">
        <v>532</v>
      </c>
      <c r="C403" s="98"/>
      <c r="D403" s="99">
        <f>D404</f>
        <v>180000</v>
      </c>
    </row>
    <row r="404" spans="1:4" ht="15.75">
      <c r="A404" s="97" t="s">
        <v>103</v>
      </c>
      <c r="B404" s="98" t="s">
        <v>531</v>
      </c>
      <c r="C404" s="98"/>
      <c r="D404" s="99">
        <f>D405</f>
        <v>180000</v>
      </c>
    </row>
    <row r="405" spans="1:4" ht="31.5">
      <c r="A405" s="97" t="s">
        <v>743</v>
      </c>
      <c r="B405" s="98" t="s">
        <v>531</v>
      </c>
      <c r="C405" s="98" t="s">
        <v>744</v>
      </c>
      <c r="D405" s="99">
        <v>180000</v>
      </c>
    </row>
    <row r="406" spans="1:4" ht="15.75">
      <c r="A406" s="93" t="s">
        <v>408</v>
      </c>
      <c r="B406" s="94"/>
      <c r="C406" s="94"/>
      <c r="D406" s="95">
        <f>D11+D112+D126+D147+D157+D163+D184+D235+D269+D360+D383+D384+D398</f>
        <v>1417268044.65</v>
      </c>
    </row>
    <row r="407" spans="1:4" ht="15.75">
      <c r="A407" s="96"/>
      <c r="B407" s="124"/>
      <c r="C407" s="124"/>
      <c r="D407" s="125"/>
    </row>
    <row r="408" ht="15.75">
      <c r="E408" s="127"/>
    </row>
    <row r="409" spans="1:4" s="128" customFormat="1" ht="15.75">
      <c r="A409" s="214" t="s">
        <v>869</v>
      </c>
      <c r="B409" s="214"/>
      <c r="C409" s="214"/>
      <c r="D409" s="214"/>
    </row>
    <row r="410" ht="15.75">
      <c r="E410" s="127"/>
    </row>
    <row r="412" ht="15.75">
      <c r="E412" s="127"/>
    </row>
    <row r="420" spans="2:3" ht="15.75">
      <c r="B420" s="87"/>
      <c r="C420" s="87"/>
    </row>
    <row r="421" spans="2:3" ht="15.75">
      <c r="B421" s="87"/>
      <c r="C421" s="87"/>
    </row>
    <row r="422" spans="2:3" ht="15.75">
      <c r="B422" s="87"/>
      <c r="C422" s="87"/>
    </row>
    <row r="423" spans="2:3" ht="15.75">
      <c r="B423" s="87"/>
      <c r="C423" s="87"/>
    </row>
    <row r="424" spans="2:3" ht="15.75">
      <c r="B424" s="87"/>
      <c r="C424" s="87"/>
    </row>
    <row r="425" spans="2:3" ht="15.75">
      <c r="B425" s="87"/>
      <c r="C425" s="87"/>
    </row>
    <row r="426" spans="2:3" ht="15.75">
      <c r="B426" s="87"/>
      <c r="C426" s="87"/>
    </row>
    <row r="427" spans="2:3" ht="15.75">
      <c r="B427" s="87"/>
      <c r="C427" s="87"/>
    </row>
    <row r="428" spans="2:3" ht="15.75">
      <c r="B428" s="87"/>
      <c r="C428" s="87"/>
    </row>
    <row r="429" spans="2:3" ht="15.75">
      <c r="B429" s="87"/>
      <c r="C429" s="87"/>
    </row>
    <row r="430" spans="2:3" ht="15.75">
      <c r="B430" s="87"/>
      <c r="C430" s="87"/>
    </row>
    <row r="431" spans="2:3" ht="15.75">
      <c r="B431" s="87"/>
      <c r="C431" s="87"/>
    </row>
    <row r="432" spans="2:3" ht="15.75">
      <c r="B432" s="87"/>
      <c r="C432" s="87"/>
    </row>
    <row r="433" spans="2:3" ht="15.75">
      <c r="B433" s="87"/>
      <c r="C433" s="87"/>
    </row>
    <row r="434" spans="2:3" ht="15.75">
      <c r="B434" s="87"/>
      <c r="C434" s="87"/>
    </row>
    <row r="435" spans="2:3" ht="15.75">
      <c r="B435" s="87"/>
      <c r="C435" s="87"/>
    </row>
    <row r="436" spans="2:3" ht="15.75">
      <c r="B436" s="87"/>
      <c r="C436" s="87"/>
    </row>
    <row r="437" spans="2:3" ht="15.75">
      <c r="B437" s="87"/>
      <c r="C437" s="87"/>
    </row>
    <row r="438" spans="2:3" ht="15.75">
      <c r="B438" s="87"/>
      <c r="C438" s="87"/>
    </row>
    <row r="439" spans="2:3" ht="15.75">
      <c r="B439" s="87"/>
      <c r="C439" s="87"/>
    </row>
    <row r="440" spans="2:3" ht="15.75">
      <c r="B440" s="87"/>
      <c r="C440" s="87"/>
    </row>
    <row r="441" spans="2:3" ht="15.75">
      <c r="B441" s="87"/>
      <c r="C441" s="87"/>
    </row>
    <row r="442" spans="2:3" ht="15.75">
      <c r="B442" s="87"/>
      <c r="C442" s="87"/>
    </row>
    <row r="443" spans="2:3" ht="15.75">
      <c r="B443" s="87"/>
      <c r="C443" s="87"/>
    </row>
    <row r="444" spans="2:3" ht="15.75">
      <c r="B444" s="87"/>
      <c r="C444" s="87"/>
    </row>
    <row r="445" spans="2:3" ht="15.75">
      <c r="B445" s="87"/>
      <c r="C445" s="87"/>
    </row>
    <row r="446" spans="2:3" ht="15.75">
      <c r="B446" s="87"/>
      <c r="C446" s="87"/>
    </row>
    <row r="447" spans="2:3" ht="15.75">
      <c r="B447" s="87"/>
      <c r="C447" s="87"/>
    </row>
    <row r="448" spans="2:3" ht="15.75">
      <c r="B448" s="87"/>
      <c r="C448" s="87"/>
    </row>
    <row r="449" spans="2:3" ht="15.75">
      <c r="B449" s="87"/>
      <c r="C449" s="87"/>
    </row>
    <row r="450" spans="2:3" ht="15.75">
      <c r="B450" s="87"/>
      <c r="C450" s="87"/>
    </row>
    <row r="451" spans="2:3" ht="15.75">
      <c r="B451" s="87"/>
      <c r="C451" s="87"/>
    </row>
    <row r="452" spans="2:3" ht="15.75">
      <c r="B452" s="87"/>
      <c r="C452" s="87"/>
    </row>
    <row r="453" spans="2:3" ht="15.75">
      <c r="B453" s="87"/>
      <c r="C453" s="87"/>
    </row>
    <row r="454" spans="2:3" ht="15.75">
      <c r="B454" s="87"/>
      <c r="C454" s="87"/>
    </row>
    <row r="455" spans="2:3" ht="15.75">
      <c r="B455" s="87"/>
      <c r="C455" s="87"/>
    </row>
    <row r="456" spans="2:3" ht="15.75">
      <c r="B456" s="87"/>
      <c r="C456" s="87"/>
    </row>
    <row r="457" spans="2:3" ht="15.75">
      <c r="B457" s="87"/>
      <c r="C457" s="87"/>
    </row>
    <row r="458" spans="2:3" ht="15.75">
      <c r="B458" s="87"/>
      <c r="C458" s="87"/>
    </row>
    <row r="459" spans="2:3" ht="15.75">
      <c r="B459" s="87"/>
      <c r="C459" s="87"/>
    </row>
    <row r="460" spans="2:3" ht="15.75">
      <c r="B460" s="87"/>
      <c r="C460" s="87"/>
    </row>
    <row r="461" spans="2:3" ht="15.75">
      <c r="B461" s="87"/>
      <c r="C461" s="87"/>
    </row>
    <row r="462" spans="2:3" ht="15.75">
      <c r="B462" s="87"/>
      <c r="C462" s="87"/>
    </row>
    <row r="463" spans="2:3" ht="15.75">
      <c r="B463" s="87"/>
      <c r="C463" s="87"/>
    </row>
    <row r="464" spans="2:3" ht="15.75">
      <c r="B464" s="87"/>
      <c r="C464" s="87"/>
    </row>
    <row r="465" spans="2:3" ht="15.75">
      <c r="B465" s="87"/>
      <c r="C465" s="87"/>
    </row>
    <row r="466" spans="2:3" ht="15.75">
      <c r="B466" s="87"/>
      <c r="C466" s="87"/>
    </row>
    <row r="467" spans="2:3" ht="15.75">
      <c r="B467" s="87"/>
      <c r="C467" s="87"/>
    </row>
    <row r="468" spans="2:3" ht="15.75">
      <c r="B468" s="87"/>
      <c r="C468" s="87"/>
    </row>
    <row r="469" spans="2:3" ht="15.75">
      <c r="B469" s="87"/>
      <c r="C469" s="87"/>
    </row>
    <row r="470" spans="2:3" ht="15.75">
      <c r="B470" s="87"/>
      <c r="C470" s="87"/>
    </row>
    <row r="471" spans="2:3" ht="15.75">
      <c r="B471" s="87"/>
      <c r="C471" s="87"/>
    </row>
    <row r="472" spans="2:3" ht="15.75">
      <c r="B472" s="87"/>
      <c r="C472" s="87"/>
    </row>
    <row r="473" spans="2:3" ht="15.75">
      <c r="B473" s="87"/>
      <c r="C473" s="87"/>
    </row>
    <row r="474" spans="2:3" ht="15.75">
      <c r="B474" s="87"/>
      <c r="C474" s="87"/>
    </row>
    <row r="475" spans="2:3" ht="15.75">
      <c r="B475" s="87"/>
      <c r="C475" s="87"/>
    </row>
    <row r="476" spans="2:3" ht="15.75">
      <c r="B476" s="87"/>
      <c r="C476" s="87"/>
    </row>
    <row r="477" spans="2:3" ht="15.75">
      <c r="B477" s="87"/>
      <c r="C477" s="87"/>
    </row>
    <row r="478" spans="2:3" ht="15.75">
      <c r="B478" s="87"/>
      <c r="C478" s="87"/>
    </row>
    <row r="479" spans="2:3" ht="15.75">
      <c r="B479" s="87"/>
      <c r="C479" s="87"/>
    </row>
    <row r="480" spans="2:3" ht="15.75">
      <c r="B480" s="87"/>
      <c r="C480" s="87"/>
    </row>
    <row r="481" spans="2:3" ht="15.75">
      <c r="B481" s="87"/>
      <c r="C481" s="87"/>
    </row>
    <row r="482" spans="2:3" ht="15.75">
      <c r="B482" s="87"/>
      <c r="C482" s="87"/>
    </row>
    <row r="483" spans="2:3" ht="15.75">
      <c r="B483" s="87"/>
      <c r="C483" s="87"/>
    </row>
    <row r="484" spans="2:3" ht="15.75">
      <c r="B484" s="87"/>
      <c r="C484" s="87"/>
    </row>
    <row r="485" spans="2:3" ht="15.75">
      <c r="B485" s="87"/>
      <c r="C485" s="87"/>
    </row>
    <row r="486" spans="2:3" ht="15.75">
      <c r="B486" s="87"/>
      <c r="C486" s="87"/>
    </row>
    <row r="487" spans="2:3" ht="15.75">
      <c r="B487" s="87"/>
      <c r="C487" s="87"/>
    </row>
    <row r="488" spans="2:3" ht="15.75">
      <c r="B488" s="87"/>
      <c r="C488" s="87"/>
    </row>
    <row r="489" spans="2:3" ht="15.75">
      <c r="B489" s="87"/>
      <c r="C489" s="87"/>
    </row>
    <row r="490" spans="2:3" ht="15.75">
      <c r="B490" s="87"/>
      <c r="C490" s="87"/>
    </row>
    <row r="491" spans="2:3" ht="15.75">
      <c r="B491" s="87"/>
      <c r="C491" s="87"/>
    </row>
    <row r="492" spans="2:3" ht="15.75">
      <c r="B492" s="87"/>
      <c r="C492" s="87"/>
    </row>
    <row r="493" spans="2:3" ht="15.75">
      <c r="B493" s="87"/>
      <c r="C493" s="87"/>
    </row>
    <row r="494" spans="2:3" ht="15.75">
      <c r="B494" s="87"/>
      <c r="C494" s="87"/>
    </row>
    <row r="495" spans="2:3" ht="15.75">
      <c r="B495" s="87"/>
      <c r="C495" s="87"/>
    </row>
    <row r="496" spans="2:3" ht="15.75">
      <c r="B496" s="87"/>
      <c r="C496" s="87"/>
    </row>
    <row r="497" spans="2:3" ht="15.75">
      <c r="B497" s="87"/>
      <c r="C497" s="87"/>
    </row>
    <row r="498" spans="2:3" ht="15.75">
      <c r="B498" s="87"/>
      <c r="C498" s="87"/>
    </row>
    <row r="499" spans="2:3" ht="15.75">
      <c r="B499" s="87"/>
      <c r="C499" s="87"/>
    </row>
    <row r="500" spans="2:3" ht="15.75">
      <c r="B500" s="87"/>
      <c r="C500" s="87"/>
    </row>
    <row r="501" spans="2:3" ht="15.75">
      <c r="B501" s="87"/>
      <c r="C501" s="87"/>
    </row>
    <row r="502" spans="2:3" ht="15.75">
      <c r="B502" s="87"/>
      <c r="C502" s="87"/>
    </row>
    <row r="503" spans="2:3" ht="15.75">
      <c r="B503" s="87"/>
      <c r="C503" s="87"/>
    </row>
    <row r="504" spans="2:3" ht="15.75">
      <c r="B504" s="87"/>
      <c r="C504" s="87"/>
    </row>
    <row r="505" spans="2:3" ht="15.75">
      <c r="B505" s="87"/>
      <c r="C505" s="87"/>
    </row>
    <row r="506" spans="2:3" ht="15.75">
      <c r="B506" s="87"/>
      <c r="C506" s="87"/>
    </row>
    <row r="507" spans="2:3" ht="15.75">
      <c r="B507" s="87"/>
      <c r="C507" s="87"/>
    </row>
    <row r="508" spans="2:3" ht="15.75">
      <c r="B508" s="87"/>
      <c r="C508" s="87"/>
    </row>
    <row r="509" spans="2:3" ht="15.75">
      <c r="B509" s="87"/>
      <c r="C509" s="87"/>
    </row>
    <row r="510" spans="2:3" ht="15.75">
      <c r="B510" s="87"/>
      <c r="C510" s="87"/>
    </row>
    <row r="511" spans="2:3" ht="15.75">
      <c r="B511" s="87"/>
      <c r="C511" s="87"/>
    </row>
    <row r="512" spans="2:3" ht="15.75">
      <c r="B512" s="87"/>
      <c r="C512" s="87"/>
    </row>
    <row r="513" spans="2:3" ht="15.75">
      <c r="B513" s="87"/>
      <c r="C513" s="87"/>
    </row>
    <row r="514" spans="2:3" ht="15.75">
      <c r="B514" s="87"/>
      <c r="C514" s="87"/>
    </row>
    <row r="515" spans="2:3" ht="15.75">
      <c r="B515" s="87"/>
      <c r="C515" s="87"/>
    </row>
    <row r="516" spans="2:3" ht="15.75">
      <c r="B516" s="87"/>
      <c r="C516" s="87"/>
    </row>
    <row r="517" spans="2:3" ht="15.75">
      <c r="B517" s="87"/>
      <c r="C517" s="87"/>
    </row>
    <row r="518" spans="2:3" ht="15.75">
      <c r="B518" s="87"/>
      <c r="C518" s="87"/>
    </row>
    <row r="519" spans="2:3" ht="15.75">
      <c r="B519" s="87"/>
      <c r="C519" s="87"/>
    </row>
    <row r="520" spans="2:3" ht="15.75">
      <c r="B520" s="87"/>
      <c r="C520" s="87"/>
    </row>
    <row r="521" spans="2:3" ht="15.75">
      <c r="B521" s="87"/>
      <c r="C521" s="87"/>
    </row>
    <row r="522" spans="2:3" ht="15.75">
      <c r="B522" s="87"/>
      <c r="C522" s="87"/>
    </row>
    <row r="523" spans="2:3" ht="15.75">
      <c r="B523" s="87"/>
      <c r="C523" s="87"/>
    </row>
    <row r="524" spans="2:3" ht="15.75">
      <c r="B524" s="87"/>
      <c r="C524" s="87"/>
    </row>
    <row r="525" spans="2:3" ht="15.75">
      <c r="B525" s="87"/>
      <c r="C525" s="87"/>
    </row>
    <row r="526" spans="2:3" ht="15.75">
      <c r="B526" s="87"/>
      <c r="C526" s="87"/>
    </row>
    <row r="527" spans="2:3" ht="15.75">
      <c r="B527" s="87"/>
      <c r="C527" s="87"/>
    </row>
    <row r="528" spans="2:3" ht="15.75">
      <c r="B528" s="87"/>
      <c r="C528" s="87"/>
    </row>
    <row r="529" spans="2:3" ht="15.75">
      <c r="B529" s="87"/>
      <c r="C529" s="87"/>
    </row>
    <row r="530" spans="2:3" ht="15.75">
      <c r="B530" s="87"/>
      <c r="C530" s="87"/>
    </row>
    <row r="531" spans="2:3" ht="15.75">
      <c r="B531" s="87"/>
      <c r="C531" s="87"/>
    </row>
    <row r="532" spans="2:3" ht="15.75">
      <c r="B532" s="87"/>
      <c r="C532" s="87"/>
    </row>
    <row r="533" spans="2:3" ht="15.75">
      <c r="B533" s="87"/>
      <c r="C533" s="87"/>
    </row>
    <row r="534" spans="2:3" ht="15.75">
      <c r="B534" s="87"/>
      <c r="C534" s="87"/>
    </row>
    <row r="535" spans="2:3" ht="15.75">
      <c r="B535" s="87"/>
      <c r="C535" s="87"/>
    </row>
    <row r="536" spans="2:3" ht="15.75">
      <c r="B536" s="87"/>
      <c r="C536" s="87"/>
    </row>
    <row r="537" spans="2:3" ht="15.75">
      <c r="B537" s="87"/>
      <c r="C537" s="87"/>
    </row>
    <row r="538" spans="2:3" ht="15.75">
      <c r="B538" s="87"/>
      <c r="C538" s="87"/>
    </row>
    <row r="539" spans="2:3" ht="15.75">
      <c r="B539" s="87"/>
      <c r="C539" s="87"/>
    </row>
    <row r="540" spans="2:3" ht="15.75">
      <c r="B540" s="87"/>
      <c r="C540" s="87"/>
    </row>
    <row r="541" spans="2:3" ht="15.75">
      <c r="B541" s="87"/>
      <c r="C541" s="87"/>
    </row>
    <row r="542" spans="2:3" ht="15.75">
      <c r="B542" s="87"/>
      <c r="C542" s="87"/>
    </row>
    <row r="543" spans="2:3" ht="15.75">
      <c r="B543" s="87"/>
      <c r="C543" s="87"/>
    </row>
    <row r="544" spans="2:3" ht="15.75">
      <c r="B544" s="87"/>
      <c r="C544" s="87"/>
    </row>
    <row r="545" spans="2:3" ht="15.75">
      <c r="B545" s="87"/>
      <c r="C545" s="87"/>
    </row>
    <row r="546" spans="2:3" ht="15.75">
      <c r="B546" s="87"/>
      <c r="C546" s="87"/>
    </row>
    <row r="547" spans="2:3" ht="15.75">
      <c r="B547" s="87"/>
      <c r="C547" s="87"/>
    </row>
    <row r="548" spans="2:3" ht="15.75">
      <c r="B548" s="87"/>
      <c r="C548" s="87"/>
    </row>
    <row r="549" spans="2:3" ht="15.75">
      <c r="B549" s="87"/>
      <c r="C549" s="87"/>
    </row>
    <row r="550" spans="2:3" ht="15.75">
      <c r="B550" s="87"/>
      <c r="C550" s="87"/>
    </row>
    <row r="551" spans="2:3" ht="15.75">
      <c r="B551" s="87"/>
      <c r="C551" s="87"/>
    </row>
    <row r="552" spans="2:3" ht="15.75">
      <c r="B552" s="87"/>
      <c r="C552" s="87"/>
    </row>
    <row r="553" spans="2:3" ht="15.75">
      <c r="B553" s="87"/>
      <c r="C553" s="87"/>
    </row>
    <row r="554" spans="2:3" ht="15.75">
      <c r="B554" s="87"/>
      <c r="C554" s="87"/>
    </row>
    <row r="555" spans="2:3" ht="15.75">
      <c r="B555" s="87"/>
      <c r="C555" s="87"/>
    </row>
    <row r="556" spans="2:3" ht="15.75">
      <c r="B556" s="87"/>
      <c r="C556" s="87"/>
    </row>
    <row r="557" spans="2:3" ht="15.75">
      <c r="B557" s="87"/>
      <c r="C557" s="87"/>
    </row>
    <row r="558" spans="2:3" ht="15.75">
      <c r="B558" s="87"/>
      <c r="C558" s="87"/>
    </row>
    <row r="559" spans="2:3" ht="15.75">
      <c r="B559" s="87"/>
      <c r="C559" s="87"/>
    </row>
    <row r="560" spans="2:3" ht="15.75">
      <c r="B560" s="87"/>
      <c r="C560" s="87"/>
    </row>
    <row r="561" spans="2:3" ht="15.75">
      <c r="B561" s="87"/>
      <c r="C561" s="87"/>
    </row>
    <row r="562" spans="2:3" ht="15.75">
      <c r="B562" s="87"/>
      <c r="C562" s="87"/>
    </row>
    <row r="563" spans="2:3" ht="15.75">
      <c r="B563" s="87"/>
      <c r="C563" s="87"/>
    </row>
    <row r="564" spans="2:3" ht="15.75">
      <c r="B564" s="87"/>
      <c r="C564" s="87"/>
    </row>
    <row r="565" spans="2:3" ht="15.75">
      <c r="B565" s="87"/>
      <c r="C565" s="87"/>
    </row>
    <row r="566" spans="2:3" ht="15.75">
      <c r="B566" s="87"/>
      <c r="C566" s="87"/>
    </row>
    <row r="567" spans="2:3" ht="15.75">
      <c r="B567" s="87"/>
      <c r="C567" s="87"/>
    </row>
    <row r="568" spans="2:3" ht="15.75">
      <c r="B568" s="87"/>
      <c r="C568" s="87"/>
    </row>
    <row r="569" spans="2:3" ht="15.75">
      <c r="B569" s="87"/>
      <c r="C569" s="87"/>
    </row>
    <row r="570" spans="2:3" ht="15.75">
      <c r="B570" s="87"/>
      <c r="C570" s="87"/>
    </row>
    <row r="571" spans="2:3" ht="15.75">
      <c r="B571" s="87"/>
      <c r="C571" s="87"/>
    </row>
    <row r="572" spans="2:3" ht="15.75">
      <c r="B572" s="87"/>
      <c r="C572" s="87"/>
    </row>
    <row r="573" spans="2:3" ht="15.75">
      <c r="B573" s="87"/>
      <c r="C573" s="87"/>
    </row>
    <row r="574" spans="2:3" ht="15.75">
      <c r="B574" s="87"/>
      <c r="C574" s="87"/>
    </row>
    <row r="575" spans="2:3" ht="15.75">
      <c r="B575" s="87"/>
      <c r="C575" s="87"/>
    </row>
    <row r="576" spans="2:3" ht="15.75">
      <c r="B576" s="87"/>
      <c r="C576" s="87"/>
    </row>
    <row r="577" spans="2:3" ht="15.75">
      <c r="B577" s="87"/>
      <c r="C577" s="87"/>
    </row>
    <row r="578" spans="2:3" ht="15.75">
      <c r="B578" s="87"/>
      <c r="C578" s="87"/>
    </row>
    <row r="579" spans="2:3" ht="15.75">
      <c r="B579" s="87"/>
      <c r="C579" s="87"/>
    </row>
    <row r="580" spans="2:3" ht="15.75">
      <c r="B580" s="87"/>
      <c r="C580" s="87"/>
    </row>
    <row r="581" spans="2:3" ht="15.75">
      <c r="B581" s="87"/>
      <c r="C581" s="87"/>
    </row>
    <row r="582" spans="2:3" ht="15.75">
      <c r="B582" s="87"/>
      <c r="C582" s="87"/>
    </row>
    <row r="583" spans="2:3" ht="15.75">
      <c r="B583" s="87"/>
      <c r="C583" s="87"/>
    </row>
    <row r="584" spans="2:3" ht="15.75">
      <c r="B584" s="87"/>
      <c r="C584" s="87"/>
    </row>
    <row r="585" spans="2:3" ht="15.75">
      <c r="B585" s="87"/>
      <c r="C585" s="87"/>
    </row>
    <row r="586" spans="2:3" ht="15.75">
      <c r="B586" s="87"/>
      <c r="C586" s="87"/>
    </row>
    <row r="587" spans="2:3" ht="15.75">
      <c r="B587" s="87"/>
      <c r="C587" s="87"/>
    </row>
    <row r="588" spans="2:3" ht="15.75">
      <c r="B588" s="87"/>
      <c r="C588" s="87"/>
    </row>
    <row r="589" spans="2:3" ht="15.75">
      <c r="B589" s="87"/>
      <c r="C589" s="87"/>
    </row>
    <row r="590" spans="2:3" ht="15.75">
      <c r="B590" s="87"/>
      <c r="C590" s="87"/>
    </row>
    <row r="591" spans="2:3" ht="15.75">
      <c r="B591" s="87"/>
      <c r="C591" s="87"/>
    </row>
    <row r="592" spans="2:3" ht="15.75">
      <c r="B592" s="87"/>
      <c r="C592" s="87"/>
    </row>
    <row r="593" spans="2:3" ht="15.75">
      <c r="B593" s="87"/>
      <c r="C593" s="87"/>
    </row>
    <row r="594" spans="2:3" ht="15.75">
      <c r="B594" s="87"/>
      <c r="C594" s="87"/>
    </row>
  </sheetData>
  <sheetProtection/>
  <mergeCells count="8">
    <mergeCell ref="A5:D5"/>
    <mergeCell ref="A409:D409"/>
    <mergeCell ref="C8:D8"/>
    <mergeCell ref="A7:D7"/>
    <mergeCell ref="A1:D1"/>
    <mergeCell ref="A2:D2"/>
    <mergeCell ref="A3:D3"/>
    <mergeCell ref="A4:D4"/>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G789"/>
  <sheetViews>
    <sheetView zoomScalePageLayoutView="0" workbookViewId="0" topLeftCell="A1">
      <selection activeCell="A1" sqref="A1:IV16384"/>
    </sheetView>
  </sheetViews>
  <sheetFormatPr defaultColWidth="9.00390625" defaultRowHeight="12.75"/>
  <cols>
    <col min="1" max="1" width="78.75390625" style="56" customWidth="1"/>
    <col min="2" max="2" width="5.125" style="87" customWidth="1"/>
    <col min="3" max="3" width="5.25390625" style="89" customWidth="1"/>
    <col min="4" max="4" width="14.375" style="89" customWidth="1"/>
    <col min="5" max="5" width="4.625" style="89" customWidth="1"/>
    <col min="6" max="6" width="16.75390625" style="116" customWidth="1"/>
    <col min="7" max="7" width="11.875" style="87" bestFit="1" customWidth="1"/>
    <col min="8" max="8" width="14.125" style="87" customWidth="1"/>
    <col min="9" max="9" width="11.375" style="87" bestFit="1" customWidth="1"/>
    <col min="10" max="16384" width="9.125" style="87" customWidth="1"/>
  </cols>
  <sheetData>
    <row r="1" spans="1:6" s="85" customFormat="1" ht="15">
      <c r="A1" s="129"/>
      <c r="C1" s="217" t="s">
        <v>933</v>
      </c>
      <c r="D1" s="217"/>
      <c r="E1" s="217"/>
      <c r="F1" s="217"/>
    </row>
    <row r="2" spans="1:6" s="85" customFormat="1" ht="15">
      <c r="A2" s="129"/>
      <c r="C2" s="217" t="s">
        <v>88</v>
      </c>
      <c r="D2" s="217"/>
      <c r="E2" s="217"/>
      <c r="F2" s="217"/>
    </row>
    <row r="3" spans="1:6" s="85" customFormat="1" ht="15">
      <c r="A3" s="129"/>
      <c r="C3" s="217" t="s">
        <v>90</v>
      </c>
      <c r="D3" s="217"/>
      <c r="E3" s="217"/>
      <c r="F3" s="217"/>
    </row>
    <row r="4" spans="1:6" s="85" customFormat="1" ht="15">
      <c r="A4" s="129"/>
      <c r="C4" s="217" t="s">
        <v>7</v>
      </c>
      <c r="D4" s="217"/>
      <c r="E4" s="217"/>
      <c r="F4" s="217"/>
    </row>
    <row r="5" spans="1:6" s="85" customFormat="1" ht="15">
      <c r="A5" s="129"/>
      <c r="C5" s="218" t="s">
        <v>877</v>
      </c>
      <c r="D5" s="218"/>
      <c r="E5" s="218"/>
      <c r="F5" s="218"/>
    </row>
    <row r="6" spans="4:6" ht="15.75">
      <c r="D6" s="117"/>
      <c r="E6" s="117"/>
      <c r="F6" s="117"/>
    </row>
    <row r="7" spans="1:6" ht="15.75">
      <c r="A7" s="216" t="s">
        <v>359</v>
      </c>
      <c r="B7" s="216"/>
      <c r="C7" s="216"/>
      <c r="D7" s="216"/>
      <c r="E7" s="216"/>
      <c r="F7" s="216"/>
    </row>
    <row r="8" spans="1:6" ht="15.75">
      <c r="A8" s="216" t="s">
        <v>878</v>
      </c>
      <c r="B8" s="216"/>
      <c r="C8" s="216"/>
      <c r="D8" s="216"/>
      <c r="E8" s="216"/>
      <c r="F8" s="216"/>
    </row>
    <row r="9" spans="5:6" ht="15.75">
      <c r="E9" s="215" t="s">
        <v>876</v>
      </c>
      <c r="F9" s="215"/>
    </row>
    <row r="10" spans="1:6" s="91" customFormat="1" ht="31.5">
      <c r="A10" s="72" t="s">
        <v>28</v>
      </c>
      <c r="B10" s="35" t="s">
        <v>154</v>
      </c>
      <c r="C10" s="35" t="s">
        <v>137</v>
      </c>
      <c r="D10" s="35" t="s">
        <v>138</v>
      </c>
      <c r="E10" s="35" t="s">
        <v>139</v>
      </c>
      <c r="F10" s="90" t="s">
        <v>899</v>
      </c>
    </row>
    <row r="11" spans="1:6" s="91" customFormat="1" ht="15.75">
      <c r="A11" s="72">
        <v>1</v>
      </c>
      <c r="B11" s="35">
        <v>2</v>
      </c>
      <c r="C11" s="92">
        <v>3</v>
      </c>
      <c r="D11" s="35">
        <v>4</v>
      </c>
      <c r="E11" s="35">
        <v>5</v>
      </c>
      <c r="F11" s="90">
        <v>6</v>
      </c>
    </row>
    <row r="12" spans="1:6" s="91" customFormat="1" ht="31.5">
      <c r="A12" s="130" t="s">
        <v>219</v>
      </c>
      <c r="B12" s="123">
        <v>706</v>
      </c>
      <c r="C12" s="123"/>
      <c r="D12" s="123"/>
      <c r="E12" s="123"/>
      <c r="F12" s="95">
        <f>F13+F77+F83+F100+F169+F215+F333+F369+F434+F454+F465</f>
        <v>1353322703.39</v>
      </c>
    </row>
    <row r="13" spans="1:6" ht="20.25" customHeight="1">
      <c r="A13" s="74" t="s">
        <v>140</v>
      </c>
      <c r="B13" s="35">
        <v>706</v>
      </c>
      <c r="C13" s="98" t="s">
        <v>16</v>
      </c>
      <c r="D13" s="98"/>
      <c r="E13" s="98"/>
      <c r="F13" s="99">
        <f>F14+F21+F46+F52+F42+F36</f>
        <v>75796518.08</v>
      </c>
    </row>
    <row r="14" spans="1:6" s="96" customFormat="1" ht="47.25">
      <c r="A14" s="74" t="s">
        <v>378</v>
      </c>
      <c r="B14" s="35">
        <v>706</v>
      </c>
      <c r="C14" s="98" t="s">
        <v>165</v>
      </c>
      <c r="D14" s="94"/>
      <c r="E14" s="94"/>
      <c r="F14" s="99">
        <f>F17</f>
        <v>3493368.39</v>
      </c>
    </row>
    <row r="15" spans="1:6" s="96" customFormat="1" ht="31.5">
      <c r="A15" s="74" t="s">
        <v>572</v>
      </c>
      <c r="B15" s="35">
        <v>706</v>
      </c>
      <c r="C15" s="98" t="s">
        <v>165</v>
      </c>
      <c r="D15" s="98" t="s">
        <v>478</v>
      </c>
      <c r="E15" s="94"/>
      <c r="F15" s="99">
        <f>F16</f>
        <v>3493368.39</v>
      </c>
    </row>
    <row r="16" spans="1:6" s="96" customFormat="1" ht="31.5">
      <c r="A16" s="74" t="s">
        <v>479</v>
      </c>
      <c r="B16" s="35">
        <v>706</v>
      </c>
      <c r="C16" s="98" t="s">
        <v>165</v>
      </c>
      <c r="D16" s="98" t="s">
        <v>480</v>
      </c>
      <c r="E16" s="94"/>
      <c r="F16" s="99">
        <f>F17</f>
        <v>3493368.39</v>
      </c>
    </row>
    <row r="17" spans="1:6" s="96" customFormat="1" ht="31.5">
      <c r="A17" s="74" t="s">
        <v>379</v>
      </c>
      <c r="B17" s="35">
        <v>706</v>
      </c>
      <c r="C17" s="98" t="s">
        <v>165</v>
      </c>
      <c r="D17" s="98" t="s">
        <v>481</v>
      </c>
      <c r="E17" s="98"/>
      <c r="F17" s="99">
        <f>F18+F19+F20</f>
        <v>3493368.39</v>
      </c>
    </row>
    <row r="18" spans="1:6" s="96" customFormat="1" ht="47.25">
      <c r="A18" s="74" t="s">
        <v>733</v>
      </c>
      <c r="B18" s="35">
        <v>706</v>
      </c>
      <c r="C18" s="98" t="s">
        <v>165</v>
      </c>
      <c r="D18" s="98" t="s">
        <v>481</v>
      </c>
      <c r="E18" s="98" t="s">
        <v>734</v>
      </c>
      <c r="F18" s="99">
        <v>2822088.03</v>
      </c>
    </row>
    <row r="19" spans="1:6" s="96" customFormat="1" ht="31.5">
      <c r="A19" s="74" t="s">
        <v>380</v>
      </c>
      <c r="B19" s="35">
        <v>706</v>
      </c>
      <c r="C19" s="98" t="s">
        <v>165</v>
      </c>
      <c r="D19" s="98" t="s">
        <v>481</v>
      </c>
      <c r="E19" s="98" t="s">
        <v>735</v>
      </c>
      <c r="F19" s="99">
        <v>494251.7</v>
      </c>
    </row>
    <row r="20" spans="1:6" s="96" customFormat="1" ht="31.5">
      <c r="A20" s="74" t="s">
        <v>736</v>
      </c>
      <c r="B20" s="35">
        <v>706</v>
      </c>
      <c r="C20" s="98" t="s">
        <v>165</v>
      </c>
      <c r="D20" s="98" t="s">
        <v>481</v>
      </c>
      <c r="E20" s="98" t="s">
        <v>737</v>
      </c>
      <c r="F20" s="99">
        <v>177028.66</v>
      </c>
    </row>
    <row r="21" spans="1:6" ht="47.25">
      <c r="A21" s="74" t="s">
        <v>99</v>
      </c>
      <c r="B21" s="35">
        <v>706</v>
      </c>
      <c r="C21" s="98" t="s">
        <v>141</v>
      </c>
      <c r="D21" s="98"/>
      <c r="E21" s="98"/>
      <c r="F21" s="131">
        <f>F22+F28</f>
        <v>55293181.48</v>
      </c>
    </row>
    <row r="22" spans="1:6" ht="47.25">
      <c r="A22" s="74" t="s">
        <v>569</v>
      </c>
      <c r="B22" s="35">
        <v>706</v>
      </c>
      <c r="C22" s="98" t="s">
        <v>141</v>
      </c>
      <c r="D22" s="98" t="s">
        <v>462</v>
      </c>
      <c r="E22" s="98"/>
      <c r="F22" s="99">
        <f>F23</f>
        <v>8924249.68</v>
      </c>
    </row>
    <row r="23" spans="1:6" ht="63">
      <c r="A23" s="74" t="s">
        <v>615</v>
      </c>
      <c r="B23" s="35">
        <v>706</v>
      </c>
      <c r="C23" s="98" t="s">
        <v>141</v>
      </c>
      <c r="D23" s="98" t="s">
        <v>678</v>
      </c>
      <c r="E23" s="98"/>
      <c r="F23" s="99">
        <f>F24</f>
        <v>8924249.68</v>
      </c>
    </row>
    <row r="24" spans="1:6" ht="31.5">
      <c r="A24" s="74" t="s">
        <v>379</v>
      </c>
      <c r="B24" s="35">
        <v>706</v>
      </c>
      <c r="C24" s="98" t="s">
        <v>141</v>
      </c>
      <c r="D24" s="98" t="s">
        <v>678</v>
      </c>
      <c r="E24" s="98"/>
      <c r="F24" s="99">
        <f>F25+F26+F27</f>
        <v>8924249.68</v>
      </c>
    </row>
    <row r="25" spans="1:6" ht="47.25">
      <c r="A25" s="74" t="s">
        <v>733</v>
      </c>
      <c r="B25" s="35">
        <v>706</v>
      </c>
      <c r="C25" s="98" t="s">
        <v>141</v>
      </c>
      <c r="D25" s="98" t="s">
        <v>678</v>
      </c>
      <c r="E25" s="98" t="s">
        <v>734</v>
      </c>
      <c r="F25" s="99">
        <v>6514978.5</v>
      </c>
    </row>
    <row r="26" spans="1:6" ht="31.5">
      <c r="A26" s="74" t="s">
        <v>380</v>
      </c>
      <c r="B26" s="35">
        <v>706</v>
      </c>
      <c r="C26" s="98" t="s">
        <v>141</v>
      </c>
      <c r="D26" s="98" t="s">
        <v>678</v>
      </c>
      <c r="E26" s="98" t="s">
        <v>735</v>
      </c>
      <c r="F26" s="99">
        <v>2335847.08</v>
      </c>
    </row>
    <row r="27" spans="1:6" ht="31.5">
      <c r="A27" s="74" t="s">
        <v>736</v>
      </c>
      <c r="B27" s="35">
        <v>706</v>
      </c>
      <c r="C27" s="98" t="s">
        <v>141</v>
      </c>
      <c r="D27" s="98" t="s">
        <v>678</v>
      </c>
      <c r="E27" s="98" t="s">
        <v>737</v>
      </c>
      <c r="F27" s="99">
        <v>73424.1</v>
      </c>
    </row>
    <row r="28" spans="1:6" ht="31.5">
      <c r="A28" s="74" t="s">
        <v>572</v>
      </c>
      <c r="B28" s="35">
        <v>706</v>
      </c>
      <c r="C28" s="98" t="s">
        <v>141</v>
      </c>
      <c r="D28" s="98" t="s">
        <v>478</v>
      </c>
      <c r="E28" s="98"/>
      <c r="F28" s="99">
        <f>F29</f>
        <v>46368931.8</v>
      </c>
    </row>
    <row r="29" spans="1:6" ht="47.25">
      <c r="A29" s="74" t="s">
        <v>482</v>
      </c>
      <c r="B29" s="35">
        <v>706</v>
      </c>
      <c r="C29" s="98" t="s">
        <v>141</v>
      </c>
      <c r="D29" s="98" t="s">
        <v>483</v>
      </c>
      <c r="E29" s="98"/>
      <c r="F29" s="99">
        <f>F30+F34</f>
        <v>46368931.8</v>
      </c>
    </row>
    <row r="30" spans="1:6" ht="31.5">
      <c r="A30" s="74" t="s">
        <v>379</v>
      </c>
      <c r="B30" s="35">
        <v>706</v>
      </c>
      <c r="C30" s="98" t="s">
        <v>141</v>
      </c>
      <c r="D30" s="98" t="s">
        <v>484</v>
      </c>
      <c r="E30" s="98"/>
      <c r="F30" s="99">
        <f>F31+F32+F33</f>
        <v>43841269.51</v>
      </c>
    </row>
    <row r="31" spans="1:6" ht="47.25">
      <c r="A31" s="74" t="s">
        <v>733</v>
      </c>
      <c r="B31" s="35">
        <v>706</v>
      </c>
      <c r="C31" s="98" t="s">
        <v>141</v>
      </c>
      <c r="D31" s="98" t="s">
        <v>484</v>
      </c>
      <c r="E31" s="98" t="s">
        <v>734</v>
      </c>
      <c r="F31" s="99">
        <v>33248552.11</v>
      </c>
    </row>
    <row r="32" spans="1:6" ht="31.5">
      <c r="A32" s="74" t="s">
        <v>380</v>
      </c>
      <c r="B32" s="35">
        <v>706</v>
      </c>
      <c r="C32" s="98" t="s">
        <v>141</v>
      </c>
      <c r="D32" s="98" t="s">
        <v>484</v>
      </c>
      <c r="E32" s="98" t="s">
        <v>735</v>
      </c>
      <c r="F32" s="99">
        <v>10280717.4</v>
      </c>
    </row>
    <row r="33" spans="1:6" ht="31.5">
      <c r="A33" s="74" t="s">
        <v>736</v>
      </c>
      <c r="B33" s="35">
        <v>706</v>
      </c>
      <c r="C33" s="98" t="s">
        <v>141</v>
      </c>
      <c r="D33" s="98" t="s">
        <v>484</v>
      </c>
      <c r="E33" s="98" t="s">
        <v>737</v>
      </c>
      <c r="F33" s="99">
        <v>312000</v>
      </c>
    </row>
    <row r="34" spans="1:6" ht="31.5">
      <c r="A34" s="74" t="s">
        <v>166</v>
      </c>
      <c r="B34" s="35">
        <v>706</v>
      </c>
      <c r="C34" s="98" t="s">
        <v>141</v>
      </c>
      <c r="D34" s="98" t="s">
        <v>485</v>
      </c>
      <c r="E34" s="98"/>
      <c r="F34" s="99">
        <f>F35</f>
        <v>2527662.29</v>
      </c>
    </row>
    <row r="35" spans="1:6" ht="47.25">
      <c r="A35" s="74" t="s">
        <v>733</v>
      </c>
      <c r="B35" s="35">
        <v>706</v>
      </c>
      <c r="C35" s="98" t="s">
        <v>141</v>
      </c>
      <c r="D35" s="98" t="s">
        <v>485</v>
      </c>
      <c r="E35" s="98" t="s">
        <v>734</v>
      </c>
      <c r="F35" s="99">
        <v>2527662.29</v>
      </c>
    </row>
    <row r="36" spans="1:6" ht="31.5">
      <c r="A36" s="74" t="s">
        <v>382</v>
      </c>
      <c r="B36" s="35">
        <v>706</v>
      </c>
      <c r="C36" s="98" t="s">
        <v>377</v>
      </c>
      <c r="D36" s="98"/>
      <c r="E36" s="98"/>
      <c r="F36" s="99">
        <f>F37</f>
        <v>2800000</v>
      </c>
    </row>
    <row r="37" spans="1:6" ht="31.5">
      <c r="A37" s="74" t="s">
        <v>572</v>
      </c>
      <c r="B37" s="35">
        <v>706</v>
      </c>
      <c r="C37" s="98" t="s">
        <v>377</v>
      </c>
      <c r="D37" s="98" t="s">
        <v>478</v>
      </c>
      <c r="E37" s="98"/>
      <c r="F37" s="99">
        <f>F38</f>
        <v>2800000</v>
      </c>
    </row>
    <row r="38" spans="1:6" ht="31.5">
      <c r="A38" s="74" t="s">
        <v>492</v>
      </c>
      <c r="B38" s="35">
        <v>706</v>
      </c>
      <c r="C38" s="98" t="s">
        <v>377</v>
      </c>
      <c r="D38" s="98" t="s">
        <v>493</v>
      </c>
      <c r="E38" s="98"/>
      <c r="F38" s="99">
        <f>F39</f>
        <v>2800000</v>
      </c>
    </row>
    <row r="39" spans="1:6" ht="18" customHeight="1">
      <c r="A39" s="74" t="s">
        <v>383</v>
      </c>
      <c r="B39" s="35">
        <v>706</v>
      </c>
      <c r="C39" s="98" t="s">
        <v>377</v>
      </c>
      <c r="D39" s="98" t="s">
        <v>494</v>
      </c>
      <c r="E39" s="98"/>
      <c r="F39" s="99">
        <f>F40</f>
        <v>2800000</v>
      </c>
    </row>
    <row r="40" spans="1:6" ht="31.5">
      <c r="A40" s="74" t="s">
        <v>380</v>
      </c>
      <c r="B40" s="35">
        <v>706</v>
      </c>
      <c r="C40" s="98" t="s">
        <v>377</v>
      </c>
      <c r="D40" s="98" t="s">
        <v>494</v>
      </c>
      <c r="E40" s="98" t="s">
        <v>735</v>
      </c>
      <c r="F40" s="99">
        <v>2800000</v>
      </c>
    </row>
    <row r="41" spans="1:6" ht="18.75" customHeight="1">
      <c r="A41" s="74" t="s">
        <v>26</v>
      </c>
      <c r="B41" s="35">
        <v>706</v>
      </c>
      <c r="C41" s="98" t="s">
        <v>575</v>
      </c>
      <c r="D41" s="98"/>
      <c r="E41" s="98"/>
      <c r="F41" s="99">
        <f>F42</f>
        <v>0</v>
      </c>
    </row>
    <row r="42" spans="1:6" ht="47.25">
      <c r="A42" s="74" t="s">
        <v>519</v>
      </c>
      <c r="B42" s="35">
        <v>706</v>
      </c>
      <c r="C42" s="98" t="s">
        <v>575</v>
      </c>
      <c r="D42" s="98" t="s">
        <v>520</v>
      </c>
      <c r="E42" s="98"/>
      <c r="F42" s="99">
        <f>F43</f>
        <v>0</v>
      </c>
    </row>
    <row r="43" spans="1:6" ht="47.25">
      <c r="A43" s="74" t="s">
        <v>619</v>
      </c>
      <c r="B43" s="35">
        <v>706</v>
      </c>
      <c r="C43" s="98" t="s">
        <v>575</v>
      </c>
      <c r="D43" s="98" t="s">
        <v>521</v>
      </c>
      <c r="E43" s="98"/>
      <c r="F43" s="99">
        <f>F44</f>
        <v>0</v>
      </c>
    </row>
    <row r="44" spans="1:6" ht="18" customHeight="1">
      <c r="A44" s="74" t="s">
        <v>589</v>
      </c>
      <c r="B44" s="35">
        <v>706</v>
      </c>
      <c r="C44" s="98" t="s">
        <v>575</v>
      </c>
      <c r="D44" s="98" t="s">
        <v>522</v>
      </c>
      <c r="E44" s="98"/>
      <c r="F44" s="99">
        <f>F45</f>
        <v>0</v>
      </c>
    </row>
    <row r="45" spans="1:6" ht="18.75" customHeight="1">
      <c r="A45" s="74" t="s">
        <v>736</v>
      </c>
      <c r="B45" s="35">
        <v>706</v>
      </c>
      <c r="C45" s="98" t="s">
        <v>575</v>
      </c>
      <c r="D45" s="98" t="s">
        <v>522</v>
      </c>
      <c r="E45" s="98" t="s">
        <v>737</v>
      </c>
      <c r="F45" s="99">
        <v>0</v>
      </c>
    </row>
    <row r="46" spans="1:6" ht="18.75" customHeight="1">
      <c r="A46" s="74" t="s">
        <v>68</v>
      </c>
      <c r="B46" s="35">
        <v>706</v>
      </c>
      <c r="C46" s="98" t="s">
        <v>576</v>
      </c>
      <c r="D46" s="98"/>
      <c r="E46" s="98"/>
      <c r="F46" s="99">
        <f>F47+F70+F53</f>
        <v>14209968.21</v>
      </c>
    </row>
    <row r="47" spans="1:6" ht="47.25">
      <c r="A47" s="74" t="s">
        <v>71</v>
      </c>
      <c r="B47" s="35">
        <v>706</v>
      </c>
      <c r="C47" s="98" t="s">
        <v>576</v>
      </c>
      <c r="D47" s="98" t="s">
        <v>437</v>
      </c>
      <c r="E47" s="98"/>
      <c r="F47" s="99">
        <f>F48</f>
        <v>5483000</v>
      </c>
    </row>
    <row r="48" spans="1:6" ht="31.5">
      <c r="A48" s="74" t="s">
        <v>441</v>
      </c>
      <c r="B48" s="35">
        <v>706</v>
      </c>
      <c r="C48" s="98" t="s">
        <v>576</v>
      </c>
      <c r="D48" s="98" t="s">
        <v>705</v>
      </c>
      <c r="E48" s="98"/>
      <c r="F48" s="99">
        <f>F49</f>
        <v>5483000</v>
      </c>
    </row>
    <row r="49" spans="1:6" ht="19.5" customHeight="1">
      <c r="A49" s="74" t="s">
        <v>385</v>
      </c>
      <c r="B49" s="35">
        <v>706</v>
      </c>
      <c r="C49" s="98" t="s">
        <v>576</v>
      </c>
      <c r="D49" s="98" t="s">
        <v>706</v>
      </c>
      <c r="E49" s="98"/>
      <c r="F49" s="99">
        <f>F50+F51+F52</f>
        <v>5483000</v>
      </c>
    </row>
    <row r="50" spans="1:6" ht="47.25">
      <c r="A50" s="74" t="s">
        <v>733</v>
      </c>
      <c r="B50" s="35">
        <v>706</v>
      </c>
      <c r="C50" s="98" t="s">
        <v>576</v>
      </c>
      <c r="D50" s="98" t="s">
        <v>706</v>
      </c>
      <c r="E50" s="98" t="s">
        <v>734</v>
      </c>
      <c r="F50" s="99">
        <v>4813000</v>
      </c>
    </row>
    <row r="51" spans="1:6" ht="31.5">
      <c r="A51" s="74" t="s">
        <v>380</v>
      </c>
      <c r="B51" s="35">
        <v>706</v>
      </c>
      <c r="C51" s="98" t="s">
        <v>576</v>
      </c>
      <c r="D51" s="98" t="s">
        <v>706</v>
      </c>
      <c r="E51" s="98" t="s">
        <v>735</v>
      </c>
      <c r="F51" s="99">
        <v>670000</v>
      </c>
    </row>
    <row r="52" spans="1:6" ht="17.25" customHeight="1">
      <c r="A52" s="74" t="s">
        <v>736</v>
      </c>
      <c r="B52" s="35">
        <v>706</v>
      </c>
      <c r="C52" s="98" t="s">
        <v>576</v>
      </c>
      <c r="D52" s="98" t="s">
        <v>706</v>
      </c>
      <c r="E52" s="98" t="s">
        <v>737</v>
      </c>
      <c r="F52" s="99">
        <v>0</v>
      </c>
    </row>
    <row r="53" spans="1:6" ht="31.5">
      <c r="A53" s="74" t="s">
        <v>572</v>
      </c>
      <c r="B53" s="35">
        <v>706</v>
      </c>
      <c r="C53" s="98" t="s">
        <v>576</v>
      </c>
      <c r="D53" s="98" t="s">
        <v>478</v>
      </c>
      <c r="E53" s="98"/>
      <c r="F53" s="99">
        <f>F54+F57+F67</f>
        <v>6213144.93</v>
      </c>
    </row>
    <row r="54" spans="1:6" ht="31.5">
      <c r="A54" s="74" t="s">
        <v>479</v>
      </c>
      <c r="B54" s="35">
        <v>706</v>
      </c>
      <c r="C54" s="98" t="s">
        <v>576</v>
      </c>
      <c r="D54" s="98" t="s">
        <v>480</v>
      </c>
      <c r="E54" s="98"/>
      <c r="F54" s="99">
        <f>F55</f>
        <v>300000</v>
      </c>
    </row>
    <row r="55" spans="1:6" ht="47.25">
      <c r="A55" s="74" t="s">
        <v>611</v>
      </c>
      <c r="B55" s="35">
        <v>706</v>
      </c>
      <c r="C55" s="98" t="s">
        <v>576</v>
      </c>
      <c r="D55" s="98" t="s">
        <v>282</v>
      </c>
      <c r="E55" s="98"/>
      <c r="F55" s="99">
        <f>F56</f>
        <v>300000</v>
      </c>
    </row>
    <row r="56" spans="1:6" ht="31.5">
      <c r="A56" s="74" t="s">
        <v>380</v>
      </c>
      <c r="B56" s="35">
        <v>706</v>
      </c>
      <c r="C56" s="98" t="s">
        <v>576</v>
      </c>
      <c r="D56" s="98" t="s">
        <v>282</v>
      </c>
      <c r="E56" s="98" t="s">
        <v>735</v>
      </c>
      <c r="F56" s="99">
        <v>300000</v>
      </c>
    </row>
    <row r="57" spans="1:6" ht="47.25">
      <c r="A57" s="74" t="s">
        <v>486</v>
      </c>
      <c r="B57" s="35">
        <v>706</v>
      </c>
      <c r="C57" s="98" t="s">
        <v>576</v>
      </c>
      <c r="D57" s="98" t="s">
        <v>487</v>
      </c>
      <c r="E57" s="98"/>
      <c r="F57" s="99">
        <f>F58+F61+F64</f>
        <v>4862400</v>
      </c>
    </row>
    <row r="58" spans="1:6" ht="31.5">
      <c r="A58" s="74" t="s">
        <v>384</v>
      </c>
      <c r="B58" s="35">
        <v>706</v>
      </c>
      <c r="C58" s="98" t="s">
        <v>576</v>
      </c>
      <c r="D58" s="98" t="s">
        <v>491</v>
      </c>
      <c r="E58" s="98"/>
      <c r="F58" s="99">
        <f>F59+F60</f>
        <v>3635000</v>
      </c>
    </row>
    <row r="59" spans="1:6" ht="47.25">
      <c r="A59" s="74" t="s">
        <v>733</v>
      </c>
      <c r="B59" s="35">
        <v>706</v>
      </c>
      <c r="C59" s="98" t="s">
        <v>576</v>
      </c>
      <c r="D59" s="98" t="s">
        <v>491</v>
      </c>
      <c r="E59" s="98" t="s">
        <v>734</v>
      </c>
      <c r="F59" s="99">
        <v>3262412.26</v>
      </c>
    </row>
    <row r="60" spans="1:6" ht="31.5" customHeight="1">
      <c r="A60" s="74" t="s">
        <v>380</v>
      </c>
      <c r="B60" s="35">
        <v>706</v>
      </c>
      <c r="C60" s="98" t="s">
        <v>576</v>
      </c>
      <c r="D60" s="98" t="s">
        <v>491</v>
      </c>
      <c r="E60" s="98" t="s">
        <v>735</v>
      </c>
      <c r="F60" s="99">
        <v>372587.74</v>
      </c>
    </row>
    <row r="61" spans="1:6" ht="36" customHeight="1">
      <c r="A61" s="74" t="s">
        <v>386</v>
      </c>
      <c r="B61" s="35">
        <v>706</v>
      </c>
      <c r="C61" s="98" t="s">
        <v>576</v>
      </c>
      <c r="D61" s="98" t="s">
        <v>489</v>
      </c>
      <c r="E61" s="98"/>
      <c r="F61" s="99">
        <f>F62+F63</f>
        <v>998000</v>
      </c>
    </row>
    <row r="62" spans="1:6" ht="34.5" customHeight="1">
      <c r="A62" s="74" t="s">
        <v>733</v>
      </c>
      <c r="B62" s="35">
        <v>706</v>
      </c>
      <c r="C62" s="98" t="s">
        <v>576</v>
      </c>
      <c r="D62" s="98" t="s">
        <v>489</v>
      </c>
      <c r="E62" s="98" t="s">
        <v>734</v>
      </c>
      <c r="F62" s="99">
        <v>933526.03</v>
      </c>
    </row>
    <row r="63" spans="1:6" ht="31.5" customHeight="1">
      <c r="A63" s="74" t="s">
        <v>380</v>
      </c>
      <c r="B63" s="35">
        <v>706</v>
      </c>
      <c r="C63" s="98" t="s">
        <v>576</v>
      </c>
      <c r="D63" s="98" t="s">
        <v>489</v>
      </c>
      <c r="E63" s="98" t="s">
        <v>735</v>
      </c>
      <c r="F63" s="99">
        <v>64473.97</v>
      </c>
    </row>
    <row r="64" spans="1:6" ht="31.5">
      <c r="A64" s="74" t="s">
        <v>387</v>
      </c>
      <c r="B64" s="35">
        <v>706</v>
      </c>
      <c r="C64" s="98" t="s">
        <v>576</v>
      </c>
      <c r="D64" s="98" t="s">
        <v>490</v>
      </c>
      <c r="E64" s="98"/>
      <c r="F64" s="99">
        <f>F65+F66</f>
        <v>229400</v>
      </c>
    </row>
    <row r="65" spans="1:6" ht="47.25">
      <c r="A65" s="74" t="s">
        <v>733</v>
      </c>
      <c r="B65" s="35">
        <v>706</v>
      </c>
      <c r="C65" s="98" t="s">
        <v>576</v>
      </c>
      <c r="D65" s="98" t="s">
        <v>490</v>
      </c>
      <c r="E65" s="98" t="s">
        <v>734</v>
      </c>
      <c r="F65" s="99">
        <v>159968.23</v>
      </c>
    </row>
    <row r="66" spans="1:6" ht="31.5">
      <c r="A66" s="74" t="s">
        <v>380</v>
      </c>
      <c r="B66" s="35">
        <v>706</v>
      </c>
      <c r="C66" s="98" t="s">
        <v>576</v>
      </c>
      <c r="D66" s="98" t="s">
        <v>490</v>
      </c>
      <c r="E66" s="98" t="s">
        <v>735</v>
      </c>
      <c r="F66" s="99">
        <v>69431.77</v>
      </c>
    </row>
    <row r="67" spans="1:6" ht="31.5">
      <c r="A67" s="74" t="s">
        <v>286</v>
      </c>
      <c r="B67" s="35">
        <v>706</v>
      </c>
      <c r="C67" s="98" t="s">
        <v>576</v>
      </c>
      <c r="D67" s="98" t="s">
        <v>283</v>
      </c>
      <c r="E67" s="98"/>
      <c r="F67" s="99">
        <f>F69</f>
        <v>1050744.93</v>
      </c>
    </row>
    <row r="68" spans="1:6" ht="31.5">
      <c r="A68" s="74" t="s">
        <v>285</v>
      </c>
      <c r="B68" s="35">
        <v>706</v>
      </c>
      <c r="C68" s="98" t="s">
        <v>576</v>
      </c>
      <c r="D68" s="98" t="s">
        <v>284</v>
      </c>
      <c r="E68" s="98"/>
      <c r="F68" s="99">
        <f>F69</f>
        <v>1050744.93</v>
      </c>
    </row>
    <row r="69" spans="1:6" ht="31.5">
      <c r="A69" s="74" t="s">
        <v>380</v>
      </c>
      <c r="B69" s="35">
        <v>706</v>
      </c>
      <c r="C69" s="98" t="s">
        <v>576</v>
      </c>
      <c r="D69" s="98" t="s">
        <v>284</v>
      </c>
      <c r="E69" s="98" t="s">
        <v>735</v>
      </c>
      <c r="F69" s="99">
        <v>1050744.93</v>
      </c>
    </row>
    <row r="70" spans="1:6" ht="63">
      <c r="A70" s="74" t="s">
        <v>495</v>
      </c>
      <c r="B70" s="35">
        <v>706</v>
      </c>
      <c r="C70" s="98" t="s">
        <v>576</v>
      </c>
      <c r="D70" s="98" t="s">
        <v>496</v>
      </c>
      <c r="E70" s="98"/>
      <c r="F70" s="99">
        <f>F71</f>
        <v>2513823.2800000003</v>
      </c>
    </row>
    <row r="71" spans="1:6" s="96" customFormat="1" ht="31.5">
      <c r="A71" s="74" t="s">
        <v>533</v>
      </c>
      <c r="B71" s="35">
        <v>706</v>
      </c>
      <c r="C71" s="98" t="s">
        <v>576</v>
      </c>
      <c r="D71" s="98" t="s">
        <v>534</v>
      </c>
      <c r="E71" s="98"/>
      <c r="F71" s="99">
        <f>F72+F74</f>
        <v>2513823.2800000003</v>
      </c>
    </row>
    <row r="72" spans="1:6" ht="31.5">
      <c r="A72" s="74" t="s">
        <v>388</v>
      </c>
      <c r="B72" s="35">
        <v>706</v>
      </c>
      <c r="C72" s="98" t="s">
        <v>576</v>
      </c>
      <c r="D72" s="98" t="s">
        <v>537</v>
      </c>
      <c r="E72" s="98"/>
      <c r="F72" s="99">
        <f>F73</f>
        <v>751148.71</v>
      </c>
    </row>
    <row r="73" spans="1:6" ht="31.5">
      <c r="A73" s="74" t="s">
        <v>380</v>
      </c>
      <c r="B73" s="35">
        <v>706</v>
      </c>
      <c r="C73" s="98" t="s">
        <v>576</v>
      </c>
      <c r="D73" s="98" t="s">
        <v>537</v>
      </c>
      <c r="E73" s="98" t="s">
        <v>735</v>
      </c>
      <c r="F73" s="99">
        <v>751148.71</v>
      </c>
    </row>
    <row r="74" spans="1:6" ht="16.5" customHeight="1">
      <c r="A74" s="74" t="s">
        <v>207</v>
      </c>
      <c r="B74" s="35">
        <v>706</v>
      </c>
      <c r="C74" s="98" t="s">
        <v>576</v>
      </c>
      <c r="D74" s="98" t="s">
        <v>538</v>
      </c>
      <c r="E74" s="98"/>
      <c r="F74" s="99">
        <f>F75+F76</f>
        <v>1762674.57</v>
      </c>
    </row>
    <row r="75" spans="1:6" ht="31.5">
      <c r="A75" s="74" t="s">
        <v>380</v>
      </c>
      <c r="B75" s="35">
        <v>706</v>
      </c>
      <c r="C75" s="98" t="s">
        <v>576</v>
      </c>
      <c r="D75" s="98" t="s">
        <v>538</v>
      </c>
      <c r="E75" s="98" t="s">
        <v>735</v>
      </c>
      <c r="F75" s="99">
        <v>1488230.48</v>
      </c>
    </row>
    <row r="76" spans="1:6" ht="17.25" customHeight="1">
      <c r="A76" s="74" t="s">
        <v>736</v>
      </c>
      <c r="B76" s="35">
        <v>706</v>
      </c>
      <c r="C76" s="98" t="s">
        <v>576</v>
      </c>
      <c r="D76" s="98" t="s">
        <v>538</v>
      </c>
      <c r="E76" s="98" t="s">
        <v>737</v>
      </c>
      <c r="F76" s="99">
        <v>274444.09</v>
      </c>
    </row>
    <row r="77" spans="1:6" ht="18" customHeight="1">
      <c r="A77" s="74" t="s">
        <v>106</v>
      </c>
      <c r="B77" s="35">
        <v>706</v>
      </c>
      <c r="C77" s="98" t="s">
        <v>107</v>
      </c>
      <c r="D77" s="98"/>
      <c r="E77" s="98"/>
      <c r="F77" s="99">
        <f>F78</f>
        <v>1579200</v>
      </c>
    </row>
    <row r="78" spans="1:6" ht="17.25" customHeight="1">
      <c r="A78" s="74" t="s">
        <v>109</v>
      </c>
      <c r="B78" s="35">
        <v>706</v>
      </c>
      <c r="C78" s="98" t="s">
        <v>108</v>
      </c>
      <c r="D78" s="98"/>
      <c r="E78" s="98"/>
      <c r="F78" s="99">
        <f>F79</f>
        <v>1579200</v>
      </c>
    </row>
    <row r="79" spans="1:6" ht="31.5">
      <c r="A79" s="74" t="s">
        <v>572</v>
      </c>
      <c r="B79" s="35">
        <v>706</v>
      </c>
      <c r="C79" s="98" t="s">
        <v>108</v>
      </c>
      <c r="D79" s="98" t="s">
        <v>478</v>
      </c>
      <c r="E79" s="98"/>
      <c r="F79" s="99">
        <f>F80</f>
        <v>1579200</v>
      </c>
    </row>
    <row r="80" spans="1:6" ht="47.25">
      <c r="A80" s="74" t="s">
        <v>486</v>
      </c>
      <c r="B80" s="35">
        <v>706</v>
      </c>
      <c r="C80" s="98" t="s">
        <v>108</v>
      </c>
      <c r="D80" s="98" t="s">
        <v>487</v>
      </c>
      <c r="E80" s="98"/>
      <c r="F80" s="99">
        <f>F81</f>
        <v>1579200</v>
      </c>
    </row>
    <row r="81" spans="1:6" ht="31.5">
      <c r="A81" s="74" t="s">
        <v>561</v>
      </c>
      <c r="B81" s="35">
        <v>706</v>
      </c>
      <c r="C81" s="98" t="s">
        <v>108</v>
      </c>
      <c r="D81" s="98" t="s">
        <v>488</v>
      </c>
      <c r="E81" s="98"/>
      <c r="F81" s="99">
        <f>F82</f>
        <v>1579200</v>
      </c>
    </row>
    <row r="82" spans="1:6" ht="20.25" customHeight="1">
      <c r="A82" s="74" t="s">
        <v>358</v>
      </c>
      <c r="B82" s="35">
        <v>706</v>
      </c>
      <c r="C82" s="98" t="s">
        <v>108</v>
      </c>
      <c r="D82" s="98" t="s">
        <v>488</v>
      </c>
      <c r="E82" s="98" t="s">
        <v>746</v>
      </c>
      <c r="F82" s="99">
        <v>1579200</v>
      </c>
    </row>
    <row r="83" spans="1:6" ht="31.5">
      <c r="A83" s="74" t="s">
        <v>143</v>
      </c>
      <c r="B83" s="35">
        <v>706</v>
      </c>
      <c r="C83" s="98" t="s">
        <v>144</v>
      </c>
      <c r="D83" s="98"/>
      <c r="E83" s="98"/>
      <c r="F83" s="99">
        <f>F84</f>
        <v>5756669</v>
      </c>
    </row>
    <row r="84" spans="1:6" ht="31.5">
      <c r="A84" s="74" t="s">
        <v>200</v>
      </c>
      <c r="B84" s="35">
        <v>706</v>
      </c>
      <c r="C84" s="98" t="s">
        <v>102</v>
      </c>
      <c r="D84" s="98"/>
      <c r="E84" s="98"/>
      <c r="F84" s="99">
        <f>F85+F96</f>
        <v>5756669</v>
      </c>
    </row>
    <row r="85" spans="1:6" ht="47.25">
      <c r="A85" s="74" t="s">
        <v>519</v>
      </c>
      <c r="B85" s="35">
        <v>706</v>
      </c>
      <c r="C85" s="98" t="s">
        <v>102</v>
      </c>
      <c r="D85" s="98" t="s">
        <v>520</v>
      </c>
      <c r="E85" s="98"/>
      <c r="F85" s="99">
        <f>F86+F91</f>
        <v>5173669</v>
      </c>
    </row>
    <row r="86" spans="1:6" ht="47.25">
      <c r="A86" s="74" t="s">
        <v>620</v>
      </c>
      <c r="B86" s="35">
        <v>706</v>
      </c>
      <c r="C86" s="98" t="s">
        <v>102</v>
      </c>
      <c r="D86" s="98" t="s">
        <v>523</v>
      </c>
      <c r="E86" s="98"/>
      <c r="F86" s="99">
        <f>F87</f>
        <v>2091000</v>
      </c>
    </row>
    <row r="87" spans="1:6" ht="21" customHeight="1">
      <c r="A87" s="74" t="s">
        <v>92</v>
      </c>
      <c r="B87" s="35">
        <v>706</v>
      </c>
      <c r="C87" s="98" t="s">
        <v>102</v>
      </c>
      <c r="D87" s="98" t="s">
        <v>524</v>
      </c>
      <c r="E87" s="98"/>
      <c r="F87" s="99">
        <f>F88+F89+F90</f>
        <v>2091000</v>
      </c>
    </row>
    <row r="88" spans="1:6" ht="47.25">
      <c r="A88" s="74" t="s">
        <v>733</v>
      </c>
      <c r="B88" s="35">
        <v>706</v>
      </c>
      <c r="C88" s="98" t="s">
        <v>102</v>
      </c>
      <c r="D88" s="98" t="s">
        <v>524</v>
      </c>
      <c r="E88" s="98" t="s">
        <v>734</v>
      </c>
      <c r="F88" s="99">
        <v>1751004.74</v>
      </c>
    </row>
    <row r="89" spans="1:6" ht="31.5">
      <c r="A89" s="74" t="s">
        <v>380</v>
      </c>
      <c r="B89" s="35">
        <v>706</v>
      </c>
      <c r="C89" s="98" t="s">
        <v>102</v>
      </c>
      <c r="D89" s="98" t="s">
        <v>524</v>
      </c>
      <c r="E89" s="98" t="s">
        <v>735</v>
      </c>
      <c r="F89" s="99">
        <v>333995.26</v>
      </c>
    </row>
    <row r="90" spans="1:6" ht="22.5" customHeight="1">
      <c r="A90" s="74" t="s">
        <v>736</v>
      </c>
      <c r="B90" s="35">
        <v>706</v>
      </c>
      <c r="C90" s="98" t="s">
        <v>102</v>
      </c>
      <c r="D90" s="98" t="s">
        <v>524</v>
      </c>
      <c r="E90" s="98" t="s">
        <v>737</v>
      </c>
      <c r="F90" s="99">
        <v>6000</v>
      </c>
    </row>
    <row r="91" spans="1:6" ht="47.25">
      <c r="A91" s="74" t="s">
        <v>663</v>
      </c>
      <c r="B91" s="35">
        <v>706</v>
      </c>
      <c r="C91" s="98" t="s">
        <v>102</v>
      </c>
      <c r="D91" s="98" t="s">
        <v>664</v>
      </c>
      <c r="E91" s="98"/>
      <c r="F91" s="99">
        <f>F92+F94</f>
        <v>3082669</v>
      </c>
    </row>
    <row r="92" spans="1:6" ht="31.5">
      <c r="A92" s="74" t="s">
        <v>683</v>
      </c>
      <c r="B92" s="35">
        <v>706</v>
      </c>
      <c r="C92" s="98" t="s">
        <v>102</v>
      </c>
      <c r="D92" s="98" t="s">
        <v>665</v>
      </c>
      <c r="E92" s="98"/>
      <c r="F92" s="99">
        <f>F93</f>
        <v>100000</v>
      </c>
    </row>
    <row r="93" spans="1:6" ht="31.5">
      <c r="A93" s="74" t="s">
        <v>380</v>
      </c>
      <c r="B93" s="35">
        <v>706</v>
      </c>
      <c r="C93" s="98" t="s">
        <v>102</v>
      </c>
      <c r="D93" s="98" t="s">
        <v>665</v>
      </c>
      <c r="E93" s="98" t="s">
        <v>735</v>
      </c>
      <c r="F93" s="99">
        <v>100000</v>
      </c>
    </row>
    <row r="94" spans="1:6" s="96" customFormat="1" ht="23.25" customHeight="1">
      <c r="A94" s="74" t="s">
        <v>710</v>
      </c>
      <c r="B94" s="35">
        <v>706</v>
      </c>
      <c r="C94" s="98" t="s">
        <v>102</v>
      </c>
      <c r="D94" s="98" t="s">
        <v>709</v>
      </c>
      <c r="E94" s="98"/>
      <c r="F94" s="99">
        <f>F95</f>
        <v>2982669</v>
      </c>
    </row>
    <row r="95" spans="1:6" ht="31.5">
      <c r="A95" s="74" t="s">
        <v>380</v>
      </c>
      <c r="B95" s="35">
        <v>706</v>
      </c>
      <c r="C95" s="98" t="s">
        <v>102</v>
      </c>
      <c r="D95" s="98" t="s">
        <v>709</v>
      </c>
      <c r="E95" s="98" t="s">
        <v>735</v>
      </c>
      <c r="F95" s="99">
        <v>2982669</v>
      </c>
    </row>
    <row r="96" spans="1:6" ht="31.5">
      <c r="A96" s="74" t="s">
        <v>525</v>
      </c>
      <c r="B96" s="35">
        <v>706</v>
      </c>
      <c r="C96" s="98" t="s">
        <v>102</v>
      </c>
      <c r="D96" s="98" t="s">
        <v>526</v>
      </c>
      <c r="E96" s="98"/>
      <c r="F96" s="99">
        <f>F97</f>
        <v>583000</v>
      </c>
    </row>
    <row r="97" spans="1:6" ht="47.25">
      <c r="A97" s="74" t="s">
        <v>621</v>
      </c>
      <c r="B97" s="35">
        <v>706</v>
      </c>
      <c r="C97" s="98" t="s">
        <v>102</v>
      </c>
      <c r="D97" s="98" t="s">
        <v>527</v>
      </c>
      <c r="E97" s="98"/>
      <c r="F97" s="99">
        <f>F98</f>
        <v>583000</v>
      </c>
    </row>
    <row r="98" spans="1:6" ht="16.5" customHeight="1">
      <c r="A98" s="74" t="s">
        <v>92</v>
      </c>
      <c r="B98" s="35">
        <v>706</v>
      </c>
      <c r="C98" s="98" t="s">
        <v>102</v>
      </c>
      <c r="D98" s="98" t="s">
        <v>528</v>
      </c>
      <c r="E98" s="98"/>
      <c r="F98" s="99">
        <f>F99</f>
        <v>583000</v>
      </c>
    </row>
    <row r="99" spans="1:6" ht="31.5">
      <c r="A99" s="74" t="s">
        <v>380</v>
      </c>
      <c r="B99" s="35">
        <v>706</v>
      </c>
      <c r="C99" s="98" t="s">
        <v>102</v>
      </c>
      <c r="D99" s="98" t="s">
        <v>528</v>
      </c>
      <c r="E99" s="98" t="s">
        <v>735</v>
      </c>
      <c r="F99" s="99">
        <v>583000</v>
      </c>
    </row>
    <row r="100" spans="1:6" ht="17.25" customHeight="1">
      <c r="A100" s="74" t="s">
        <v>145</v>
      </c>
      <c r="B100" s="35">
        <v>706</v>
      </c>
      <c r="C100" s="98" t="s">
        <v>146</v>
      </c>
      <c r="D100" s="98"/>
      <c r="E100" s="98"/>
      <c r="F100" s="99">
        <f>F101+F125+F130+F149</f>
        <v>117658273.5</v>
      </c>
    </row>
    <row r="101" spans="1:6" ht="18" customHeight="1">
      <c r="A101" s="74" t="s">
        <v>80</v>
      </c>
      <c r="B101" s="35">
        <v>706</v>
      </c>
      <c r="C101" s="98" t="s">
        <v>79</v>
      </c>
      <c r="D101" s="98"/>
      <c r="E101" s="98"/>
      <c r="F101" s="99">
        <f>F102+F119</f>
        <v>23128294.439999998</v>
      </c>
    </row>
    <row r="102" spans="1:6" ht="47.25">
      <c r="A102" s="74" t="s">
        <v>569</v>
      </c>
      <c r="B102" s="35">
        <v>706</v>
      </c>
      <c r="C102" s="98" t="s">
        <v>79</v>
      </c>
      <c r="D102" s="98" t="s">
        <v>462</v>
      </c>
      <c r="E102" s="98"/>
      <c r="F102" s="99">
        <f>F103+F113</f>
        <v>9431932.9</v>
      </c>
    </row>
    <row r="103" spans="1:6" ht="31.5">
      <c r="A103" s="132" t="s">
        <v>674</v>
      </c>
      <c r="B103" s="35">
        <v>706</v>
      </c>
      <c r="C103" s="98" t="s">
        <v>79</v>
      </c>
      <c r="D103" s="98" t="s">
        <v>668</v>
      </c>
      <c r="E103" s="102"/>
      <c r="F103" s="103">
        <f>F104+F107+F110</f>
        <v>6344287.84</v>
      </c>
    </row>
    <row r="104" spans="1:6" ht="47.25">
      <c r="A104" s="74" t="s">
        <v>675</v>
      </c>
      <c r="B104" s="35">
        <v>706</v>
      </c>
      <c r="C104" s="98" t="s">
        <v>79</v>
      </c>
      <c r="D104" s="98" t="s">
        <v>669</v>
      </c>
      <c r="E104" s="98"/>
      <c r="F104" s="99">
        <f>F105</f>
        <v>2594730</v>
      </c>
    </row>
    <row r="105" spans="1:6" ht="18" customHeight="1">
      <c r="A105" s="74" t="s">
        <v>81</v>
      </c>
      <c r="B105" s="35">
        <v>706</v>
      </c>
      <c r="C105" s="98" t="s">
        <v>79</v>
      </c>
      <c r="D105" s="98" t="s">
        <v>670</v>
      </c>
      <c r="E105" s="98"/>
      <c r="F105" s="99">
        <f>F106</f>
        <v>2594730</v>
      </c>
    </row>
    <row r="106" spans="1:6" ht="18" customHeight="1">
      <c r="A106" s="74" t="s">
        <v>736</v>
      </c>
      <c r="B106" s="35">
        <v>706</v>
      </c>
      <c r="C106" s="98" t="s">
        <v>79</v>
      </c>
      <c r="D106" s="98" t="s">
        <v>670</v>
      </c>
      <c r="E106" s="98" t="s">
        <v>737</v>
      </c>
      <c r="F106" s="99">
        <v>2594730</v>
      </c>
    </row>
    <row r="107" spans="1:6" ht="31.5">
      <c r="A107" s="74" t="s">
        <v>614</v>
      </c>
      <c r="B107" s="35">
        <v>706</v>
      </c>
      <c r="C107" s="98" t="s">
        <v>79</v>
      </c>
      <c r="D107" s="98" t="s">
        <v>676</v>
      </c>
      <c r="E107" s="98"/>
      <c r="F107" s="99">
        <f>F108</f>
        <v>2545000</v>
      </c>
    </row>
    <row r="108" spans="1:6" ht="31.5">
      <c r="A108" s="74" t="s">
        <v>739</v>
      </c>
      <c r="B108" s="35">
        <v>706</v>
      </c>
      <c r="C108" s="98" t="s">
        <v>79</v>
      </c>
      <c r="D108" s="98" t="s">
        <v>677</v>
      </c>
      <c r="E108" s="98"/>
      <c r="F108" s="99">
        <f>F109</f>
        <v>2545000</v>
      </c>
    </row>
    <row r="109" spans="1:6" ht="31.5">
      <c r="A109" s="74" t="s">
        <v>743</v>
      </c>
      <c r="B109" s="35">
        <v>706</v>
      </c>
      <c r="C109" s="98" t="s">
        <v>79</v>
      </c>
      <c r="D109" s="98" t="s">
        <v>677</v>
      </c>
      <c r="E109" s="98" t="s">
        <v>744</v>
      </c>
      <c r="F109" s="99">
        <v>2545000</v>
      </c>
    </row>
    <row r="110" spans="1:6" ht="63">
      <c r="A110" s="74" t="s">
        <v>615</v>
      </c>
      <c r="B110" s="35">
        <v>706</v>
      </c>
      <c r="C110" s="98" t="s">
        <v>79</v>
      </c>
      <c r="D110" s="98" t="s">
        <v>678</v>
      </c>
      <c r="E110" s="98"/>
      <c r="F110" s="99">
        <f>F111</f>
        <v>1204557.84</v>
      </c>
    </row>
    <row r="111" spans="1:6" ht="31.5">
      <c r="A111" s="74" t="s">
        <v>81</v>
      </c>
      <c r="B111" s="35">
        <v>706</v>
      </c>
      <c r="C111" s="98" t="s">
        <v>79</v>
      </c>
      <c r="D111" s="98" t="s">
        <v>682</v>
      </c>
      <c r="E111" s="98"/>
      <c r="F111" s="99">
        <f>F112</f>
        <v>1204557.84</v>
      </c>
    </row>
    <row r="112" spans="1:6" ht="31.5">
      <c r="A112" s="74" t="s">
        <v>380</v>
      </c>
      <c r="B112" s="35">
        <v>706</v>
      </c>
      <c r="C112" s="98" t="s">
        <v>79</v>
      </c>
      <c r="D112" s="98" t="s">
        <v>682</v>
      </c>
      <c r="E112" s="98" t="s">
        <v>735</v>
      </c>
      <c r="F112" s="99">
        <v>1204557.84</v>
      </c>
    </row>
    <row r="113" spans="1:6" ht="31.5">
      <c r="A113" s="132" t="s">
        <v>673</v>
      </c>
      <c r="B113" s="35">
        <v>706</v>
      </c>
      <c r="C113" s="98" t="s">
        <v>79</v>
      </c>
      <c r="D113" s="98" t="s">
        <v>671</v>
      </c>
      <c r="E113" s="102"/>
      <c r="F113" s="103">
        <f>F114</f>
        <v>3087645.06</v>
      </c>
    </row>
    <row r="114" spans="1:6" ht="31.5">
      <c r="A114" s="74" t="s">
        <v>660</v>
      </c>
      <c r="B114" s="35">
        <v>706</v>
      </c>
      <c r="C114" s="98" t="s">
        <v>79</v>
      </c>
      <c r="D114" s="98" t="s">
        <v>672</v>
      </c>
      <c r="E114" s="98"/>
      <c r="F114" s="99">
        <f>F115+F117</f>
        <v>3087645.06</v>
      </c>
    </row>
    <row r="115" spans="1:6" ht="78.75">
      <c r="A115" s="74" t="s">
        <v>562</v>
      </c>
      <c r="B115" s="35">
        <v>706</v>
      </c>
      <c r="C115" s="98" t="s">
        <v>79</v>
      </c>
      <c r="D115" s="98" t="s">
        <v>680</v>
      </c>
      <c r="E115" s="98"/>
      <c r="F115" s="99">
        <f>F116</f>
        <v>687879.56</v>
      </c>
    </row>
    <row r="116" spans="1:6" ht="31.5">
      <c r="A116" s="74" t="s">
        <v>380</v>
      </c>
      <c r="B116" s="35">
        <v>706</v>
      </c>
      <c r="C116" s="98" t="s">
        <v>79</v>
      </c>
      <c r="D116" s="98" t="s">
        <v>680</v>
      </c>
      <c r="E116" s="98" t="s">
        <v>735</v>
      </c>
      <c r="F116" s="99">
        <v>687879.56</v>
      </c>
    </row>
    <row r="117" spans="1:6" ht="31.5">
      <c r="A117" s="74" t="s">
        <v>623</v>
      </c>
      <c r="B117" s="35">
        <v>706</v>
      </c>
      <c r="C117" s="98" t="s">
        <v>79</v>
      </c>
      <c r="D117" s="98" t="s">
        <v>681</v>
      </c>
      <c r="E117" s="98"/>
      <c r="F117" s="99">
        <f>F118</f>
        <v>2399765.5</v>
      </c>
    </row>
    <row r="118" spans="1:6" ht="31.5">
      <c r="A118" s="74" t="s">
        <v>380</v>
      </c>
      <c r="B118" s="35">
        <v>706</v>
      </c>
      <c r="C118" s="98" t="s">
        <v>79</v>
      </c>
      <c r="D118" s="98" t="s">
        <v>681</v>
      </c>
      <c r="E118" s="98" t="s">
        <v>735</v>
      </c>
      <c r="F118" s="99">
        <v>2399765.5</v>
      </c>
    </row>
    <row r="119" spans="1:6" ht="63">
      <c r="A119" s="74" t="s">
        <v>495</v>
      </c>
      <c r="B119" s="35">
        <v>706</v>
      </c>
      <c r="C119" s="98" t="s">
        <v>79</v>
      </c>
      <c r="D119" s="98" t="s">
        <v>496</v>
      </c>
      <c r="E119" s="98"/>
      <c r="F119" s="99">
        <f>F120</f>
        <v>13696361.54</v>
      </c>
    </row>
    <row r="120" spans="1:6" ht="31.5">
      <c r="A120" s="74" t="s">
        <v>497</v>
      </c>
      <c r="B120" s="35">
        <v>706</v>
      </c>
      <c r="C120" s="98" t="s">
        <v>79</v>
      </c>
      <c r="D120" s="98" t="s">
        <v>498</v>
      </c>
      <c r="E120" s="98"/>
      <c r="F120" s="99">
        <f>F123+F121</f>
        <v>13696361.54</v>
      </c>
    </row>
    <row r="121" spans="1:6" ht="47.25">
      <c r="A121" s="74" t="s">
        <v>306</v>
      </c>
      <c r="B121" s="35">
        <v>706</v>
      </c>
      <c r="C121" s="98" t="s">
        <v>79</v>
      </c>
      <c r="D121" s="98" t="s">
        <v>305</v>
      </c>
      <c r="E121" s="98"/>
      <c r="F121" s="99">
        <f>F122</f>
        <v>4000000</v>
      </c>
    </row>
    <row r="122" spans="1:6" ht="31.5">
      <c r="A122" s="74" t="s">
        <v>389</v>
      </c>
      <c r="B122" s="35">
        <v>706</v>
      </c>
      <c r="C122" s="98" t="s">
        <v>79</v>
      </c>
      <c r="D122" s="98" t="s">
        <v>305</v>
      </c>
      <c r="E122" s="98" t="s">
        <v>751</v>
      </c>
      <c r="F122" s="99">
        <v>4000000</v>
      </c>
    </row>
    <row r="123" spans="1:6" ht="31.5">
      <c r="A123" s="74" t="s">
        <v>802</v>
      </c>
      <c r="B123" s="35">
        <v>706</v>
      </c>
      <c r="C123" s="98" t="s">
        <v>79</v>
      </c>
      <c r="D123" s="98" t="s">
        <v>801</v>
      </c>
      <c r="E123" s="98"/>
      <c r="F123" s="99">
        <f>F124</f>
        <v>9696361.54</v>
      </c>
    </row>
    <row r="124" spans="1:6" ht="31.5">
      <c r="A124" s="74" t="s">
        <v>389</v>
      </c>
      <c r="B124" s="35">
        <v>706</v>
      </c>
      <c r="C124" s="98" t="s">
        <v>79</v>
      </c>
      <c r="D124" s="98" t="s">
        <v>801</v>
      </c>
      <c r="E124" s="98" t="s">
        <v>751</v>
      </c>
      <c r="F124" s="99">
        <v>9696361.54</v>
      </c>
    </row>
    <row r="125" spans="1:6" ht="31.5">
      <c r="A125" s="74" t="s">
        <v>764</v>
      </c>
      <c r="B125" s="35">
        <v>706</v>
      </c>
      <c r="C125" s="98" t="s">
        <v>763</v>
      </c>
      <c r="D125" s="104"/>
      <c r="E125" s="104"/>
      <c r="F125" s="99">
        <f>F126</f>
        <v>270000</v>
      </c>
    </row>
    <row r="126" spans="1:6" ht="47.25">
      <c r="A126" s="74" t="s">
        <v>571</v>
      </c>
      <c r="B126" s="35">
        <v>706</v>
      </c>
      <c r="C126" s="98" t="s">
        <v>763</v>
      </c>
      <c r="D126" s="35" t="s">
        <v>510</v>
      </c>
      <c r="E126" s="35"/>
      <c r="F126" s="99">
        <f>F127</f>
        <v>270000</v>
      </c>
    </row>
    <row r="127" spans="1:6" ht="31.5">
      <c r="A127" s="74" t="s">
        <v>514</v>
      </c>
      <c r="B127" s="35">
        <v>706</v>
      </c>
      <c r="C127" s="98" t="s">
        <v>763</v>
      </c>
      <c r="D127" s="35" t="s">
        <v>515</v>
      </c>
      <c r="E127" s="35"/>
      <c r="F127" s="99">
        <f>F128</f>
        <v>270000</v>
      </c>
    </row>
    <row r="128" spans="1:6" ht="31.5">
      <c r="A128" s="74" t="s">
        <v>765</v>
      </c>
      <c r="B128" s="35">
        <v>706</v>
      </c>
      <c r="C128" s="98" t="s">
        <v>763</v>
      </c>
      <c r="D128" s="35" t="s">
        <v>516</v>
      </c>
      <c r="E128" s="104"/>
      <c r="F128" s="99">
        <f>F129</f>
        <v>270000</v>
      </c>
    </row>
    <row r="129" spans="1:6" ht="31.5">
      <c r="A129" s="74" t="s">
        <v>736</v>
      </c>
      <c r="B129" s="35">
        <v>706</v>
      </c>
      <c r="C129" s="98" t="s">
        <v>763</v>
      </c>
      <c r="D129" s="35" t="s">
        <v>516</v>
      </c>
      <c r="E129" s="98" t="s">
        <v>737</v>
      </c>
      <c r="F129" s="99">
        <v>270000</v>
      </c>
    </row>
    <row r="130" spans="1:6" ht="31.5">
      <c r="A130" s="74" t="s">
        <v>357</v>
      </c>
      <c r="B130" s="35">
        <v>706</v>
      </c>
      <c r="C130" s="98" t="s">
        <v>155</v>
      </c>
      <c r="D130" s="35"/>
      <c r="E130" s="98"/>
      <c r="F130" s="99">
        <f>F131</f>
        <v>85967243.75</v>
      </c>
    </row>
    <row r="131" spans="1:6" ht="47.25">
      <c r="A131" s="74" t="s">
        <v>571</v>
      </c>
      <c r="B131" s="35">
        <v>706</v>
      </c>
      <c r="C131" s="98" t="s">
        <v>155</v>
      </c>
      <c r="D131" s="35" t="s">
        <v>510</v>
      </c>
      <c r="E131" s="98"/>
      <c r="F131" s="99">
        <f>F132</f>
        <v>85967243.75</v>
      </c>
    </row>
    <row r="132" spans="1:6" ht="31.5">
      <c r="A132" s="74" t="s">
        <v>511</v>
      </c>
      <c r="B132" s="35">
        <v>706</v>
      </c>
      <c r="C132" s="98" t="s">
        <v>155</v>
      </c>
      <c r="D132" s="35" t="s">
        <v>512</v>
      </c>
      <c r="E132" s="98"/>
      <c r="F132" s="99">
        <f>F133+F136+F143+F141+F139+F145+F147</f>
        <v>85967243.75</v>
      </c>
    </row>
    <row r="133" spans="1:6" ht="31.5">
      <c r="A133" s="74" t="s">
        <v>91</v>
      </c>
      <c r="B133" s="35">
        <v>706</v>
      </c>
      <c r="C133" s="98" t="s">
        <v>155</v>
      </c>
      <c r="D133" s="98" t="s">
        <v>513</v>
      </c>
      <c r="E133" s="98"/>
      <c r="F133" s="99">
        <f>F134+F135</f>
        <v>48156696.16</v>
      </c>
    </row>
    <row r="134" spans="1:6" ht="31.5">
      <c r="A134" s="74" t="s">
        <v>380</v>
      </c>
      <c r="B134" s="35">
        <v>706</v>
      </c>
      <c r="C134" s="98" t="s">
        <v>155</v>
      </c>
      <c r="D134" s="98" t="s">
        <v>513</v>
      </c>
      <c r="E134" s="98" t="s">
        <v>735</v>
      </c>
      <c r="F134" s="99">
        <v>14289992.04</v>
      </c>
    </row>
    <row r="135" spans="1:6" ht="31.5">
      <c r="A135" s="74" t="s">
        <v>358</v>
      </c>
      <c r="B135" s="35">
        <v>706</v>
      </c>
      <c r="C135" s="98" t="s">
        <v>155</v>
      </c>
      <c r="D135" s="98" t="s">
        <v>513</v>
      </c>
      <c r="E135" s="98" t="s">
        <v>746</v>
      </c>
      <c r="F135" s="99">
        <v>33866704.12</v>
      </c>
    </row>
    <row r="136" spans="1:6" ht="47.25">
      <c r="A136" s="74" t="s">
        <v>708</v>
      </c>
      <c r="B136" s="35">
        <v>706</v>
      </c>
      <c r="C136" s="98" t="s">
        <v>155</v>
      </c>
      <c r="D136" s="98" t="s">
        <v>707</v>
      </c>
      <c r="E136" s="98"/>
      <c r="F136" s="99">
        <f>F137+F138</f>
        <v>35182547.59</v>
      </c>
    </row>
    <row r="137" spans="1:6" ht="31.5">
      <c r="A137" s="74" t="s">
        <v>380</v>
      </c>
      <c r="B137" s="35">
        <v>706</v>
      </c>
      <c r="C137" s="98" t="s">
        <v>155</v>
      </c>
      <c r="D137" s="98" t="s">
        <v>707</v>
      </c>
      <c r="E137" s="98" t="s">
        <v>735</v>
      </c>
      <c r="F137" s="99">
        <v>21374034</v>
      </c>
    </row>
    <row r="138" spans="1:6" ht="31.5">
      <c r="A138" s="74" t="s">
        <v>358</v>
      </c>
      <c r="B138" s="35">
        <v>706</v>
      </c>
      <c r="C138" s="98" t="s">
        <v>155</v>
      </c>
      <c r="D138" s="98" t="s">
        <v>707</v>
      </c>
      <c r="E138" s="98" t="s">
        <v>746</v>
      </c>
      <c r="F138" s="99">
        <v>13808513.59</v>
      </c>
    </row>
    <row r="139" spans="1:6" ht="31.5">
      <c r="A139" s="74" t="s">
        <v>372</v>
      </c>
      <c r="B139" s="35">
        <v>706</v>
      </c>
      <c r="C139" s="98" t="s">
        <v>155</v>
      </c>
      <c r="D139" s="98" t="s">
        <v>307</v>
      </c>
      <c r="E139" s="98"/>
      <c r="F139" s="99">
        <f>F140</f>
        <v>0</v>
      </c>
    </row>
    <row r="140" spans="1:6" ht="31.5">
      <c r="A140" s="74" t="s">
        <v>380</v>
      </c>
      <c r="B140" s="35">
        <v>706</v>
      </c>
      <c r="C140" s="98" t="s">
        <v>155</v>
      </c>
      <c r="D140" s="98" t="s">
        <v>307</v>
      </c>
      <c r="E140" s="98" t="s">
        <v>735</v>
      </c>
      <c r="F140" s="99">
        <v>0</v>
      </c>
    </row>
    <row r="141" spans="1:6" ht="47.25">
      <c r="A141" s="74" t="s">
        <v>394</v>
      </c>
      <c r="B141" s="35">
        <v>706</v>
      </c>
      <c r="C141" s="98" t="s">
        <v>155</v>
      </c>
      <c r="D141" s="98" t="s">
        <v>308</v>
      </c>
      <c r="E141" s="98"/>
      <c r="F141" s="99">
        <f>F142</f>
        <v>2628000</v>
      </c>
    </row>
    <row r="142" spans="1:6" ht="31.5">
      <c r="A142" s="74" t="s">
        <v>358</v>
      </c>
      <c r="B142" s="35">
        <v>706</v>
      </c>
      <c r="C142" s="98" t="s">
        <v>155</v>
      </c>
      <c r="D142" s="98" t="s">
        <v>308</v>
      </c>
      <c r="E142" s="98" t="s">
        <v>746</v>
      </c>
      <c r="F142" s="99">
        <v>2628000</v>
      </c>
    </row>
    <row r="143" spans="1:6" ht="31.5">
      <c r="A143" s="74" t="s">
        <v>287</v>
      </c>
      <c r="B143" s="35">
        <v>706</v>
      </c>
      <c r="C143" s="98" t="s">
        <v>155</v>
      </c>
      <c r="D143" s="98" t="s">
        <v>612</v>
      </c>
      <c r="E143" s="98"/>
      <c r="F143" s="99">
        <f>F144</f>
        <v>0</v>
      </c>
    </row>
    <row r="144" spans="1:6" ht="31.5">
      <c r="A144" s="74" t="s">
        <v>380</v>
      </c>
      <c r="B144" s="35">
        <v>706</v>
      </c>
      <c r="C144" s="98" t="s">
        <v>155</v>
      </c>
      <c r="D144" s="98" t="s">
        <v>612</v>
      </c>
      <c r="E144" s="98" t="s">
        <v>735</v>
      </c>
      <c r="F144" s="99">
        <v>0</v>
      </c>
    </row>
    <row r="145" spans="1:6" ht="31.5">
      <c r="A145" s="74" t="s">
        <v>326</v>
      </c>
      <c r="B145" s="35">
        <v>706</v>
      </c>
      <c r="C145" s="98" t="s">
        <v>155</v>
      </c>
      <c r="D145" s="98" t="s">
        <v>324</v>
      </c>
      <c r="E145" s="98"/>
      <c r="F145" s="99">
        <f>F146</f>
        <v>0</v>
      </c>
    </row>
    <row r="146" spans="1:6" ht="31.5">
      <c r="A146" s="74" t="s">
        <v>380</v>
      </c>
      <c r="B146" s="35">
        <v>706</v>
      </c>
      <c r="C146" s="98" t="s">
        <v>155</v>
      </c>
      <c r="D146" s="98" t="s">
        <v>324</v>
      </c>
      <c r="E146" s="98" t="s">
        <v>735</v>
      </c>
      <c r="F146" s="99">
        <v>0</v>
      </c>
    </row>
    <row r="147" spans="1:6" ht="31.5">
      <c r="A147" s="74" t="s">
        <v>327</v>
      </c>
      <c r="B147" s="35">
        <v>706</v>
      </c>
      <c r="C147" s="98" t="s">
        <v>155</v>
      </c>
      <c r="D147" s="98" t="s">
        <v>325</v>
      </c>
      <c r="E147" s="98"/>
      <c r="F147" s="99">
        <f>F148</f>
        <v>0</v>
      </c>
    </row>
    <row r="148" spans="1:6" ht="31.5">
      <c r="A148" s="74" t="s">
        <v>380</v>
      </c>
      <c r="B148" s="35">
        <v>706</v>
      </c>
      <c r="C148" s="98" t="s">
        <v>155</v>
      </c>
      <c r="D148" s="98" t="s">
        <v>325</v>
      </c>
      <c r="E148" s="98" t="s">
        <v>735</v>
      </c>
      <c r="F148" s="99">
        <v>0</v>
      </c>
    </row>
    <row r="149" spans="1:6" ht="31.5">
      <c r="A149" s="74" t="s">
        <v>147</v>
      </c>
      <c r="B149" s="35">
        <v>706</v>
      </c>
      <c r="C149" s="98" t="s">
        <v>766</v>
      </c>
      <c r="D149" s="98"/>
      <c r="E149" s="98"/>
      <c r="F149" s="99">
        <f>F150+F156</f>
        <v>8292735.3100000005</v>
      </c>
    </row>
    <row r="150" spans="1:6" ht="45.75" customHeight="1">
      <c r="A150" s="74" t="s">
        <v>568</v>
      </c>
      <c r="B150" s="35">
        <v>706</v>
      </c>
      <c r="C150" s="98" t="s">
        <v>766</v>
      </c>
      <c r="D150" s="98" t="s">
        <v>458</v>
      </c>
      <c r="E150" s="98"/>
      <c r="F150" s="99">
        <f>F151</f>
        <v>4355430</v>
      </c>
    </row>
    <row r="151" spans="1:6" ht="31.5">
      <c r="A151" s="74" t="s">
        <v>459</v>
      </c>
      <c r="B151" s="35">
        <v>706</v>
      </c>
      <c r="C151" s="98" t="s">
        <v>766</v>
      </c>
      <c r="D151" s="98" t="s">
        <v>460</v>
      </c>
      <c r="E151" s="98"/>
      <c r="F151" s="99">
        <f>F152+F154</f>
        <v>4355430</v>
      </c>
    </row>
    <row r="152" spans="1:6" ht="31.5">
      <c r="A152" s="74" t="s">
        <v>350</v>
      </c>
      <c r="B152" s="35">
        <v>706</v>
      </c>
      <c r="C152" s="98" t="s">
        <v>766</v>
      </c>
      <c r="D152" s="98" t="s">
        <v>626</v>
      </c>
      <c r="E152" s="98"/>
      <c r="F152" s="99">
        <f>F153</f>
        <v>1800000</v>
      </c>
    </row>
    <row r="153" spans="1:6" ht="31.5">
      <c r="A153" s="74" t="s">
        <v>736</v>
      </c>
      <c r="B153" s="35">
        <v>706</v>
      </c>
      <c r="C153" s="98" t="s">
        <v>766</v>
      </c>
      <c r="D153" s="98" t="s">
        <v>626</v>
      </c>
      <c r="E153" s="98" t="s">
        <v>737</v>
      </c>
      <c r="F153" s="99">
        <v>1800000</v>
      </c>
    </row>
    <row r="154" spans="1:6" ht="47.25">
      <c r="A154" s="74" t="s">
        <v>808</v>
      </c>
      <c r="B154" s="35">
        <v>706</v>
      </c>
      <c r="C154" s="98" t="s">
        <v>766</v>
      </c>
      <c r="D154" s="98" t="s">
        <v>809</v>
      </c>
      <c r="E154" s="98"/>
      <c r="F154" s="99">
        <f>F155</f>
        <v>2555430</v>
      </c>
    </row>
    <row r="155" spans="1:6" ht="31.5">
      <c r="A155" s="74" t="s">
        <v>736</v>
      </c>
      <c r="B155" s="35">
        <v>706</v>
      </c>
      <c r="C155" s="98" t="s">
        <v>766</v>
      </c>
      <c r="D155" s="98" t="s">
        <v>809</v>
      </c>
      <c r="E155" s="98" t="s">
        <v>737</v>
      </c>
      <c r="F155" s="99">
        <v>2555430</v>
      </c>
    </row>
    <row r="156" spans="1:6" ht="63">
      <c r="A156" s="74" t="s">
        <v>495</v>
      </c>
      <c r="B156" s="35">
        <v>706</v>
      </c>
      <c r="C156" s="98" t="s">
        <v>766</v>
      </c>
      <c r="D156" s="98" t="s">
        <v>496</v>
      </c>
      <c r="E156" s="97"/>
      <c r="F156" s="99">
        <f>F157</f>
        <v>3937305.31</v>
      </c>
    </row>
    <row r="157" spans="1:6" s="96" customFormat="1" ht="31.5">
      <c r="A157" s="74" t="s">
        <v>535</v>
      </c>
      <c r="B157" s="35">
        <v>706</v>
      </c>
      <c r="C157" s="98" t="s">
        <v>766</v>
      </c>
      <c r="D157" s="98" t="s">
        <v>539</v>
      </c>
      <c r="E157" s="97"/>
      <c r="F157" s="99">
        <f>F158+F162+F166+F160+F164</f>
        <v>3937305.31</v>
      </c>
    </row>
    <row r="158" spans="1:6" s="96" customFormat="1" ht="47.25">
      <c r="A158" s="74" t="s">
        <v>393</v>
      </c>
      <c r="B158" s="35">
        <v>706</v>
      </c>
      <c r="C158" s="98" t="s">
        <v>766</v>
      </c>
      <c r="D158" s="98" t="s">
        <v>540</v>
      </c>
      <c r="E158" s="98"/>
      <c r="F158" s="99">
        <f>F159</f>
        <v>135080</v>
      </c>
    </row>
    <row r="159" spans="1:6" s="96" customFormat="1" ht="31.5">
      <c r="A159" s="74" t="s">
        <v>380</v>
      </c>
      <c r="B159" s="35">
        <v>706</v>
      </c>
      <c r="C159" s="98" t="s">
        <v>766</v>
      </c>
      <c r="D159" s="98" t="s">
        <v>540</v>
      </c>
      <c r="E159" s="98" t="s">
        <v>735</v>
      </c>
      <c r="F159" s="99">
        <v>135080</v>
      </c>
    </row>
    <row r="160" spans="1:6" s="96" customFormat="1" ht="31.5">
      <c r="A160" s="74" t="s">
        <v>265</v>
      </c>
      <c r="B160" s="35">
        <v>706</v>
      </c>
      <c r="C160" s="98" t="s">
        <v>766</v>
      </c>
      <c r="D160" s="98" t="s">
        <v>594</v>
      </c>
      <c r="E160" s="98"/>
      <c r="F160" s="99">
        <f>F161</f>
        <v>2134000</v>
      </c>
    </row>
    <row r="161" spans="1:6" s="96" customFormat="1" ht="24" customHeight="1">
      <c r="A161" s="74" t="s">
        <v>389</v>
      </c>
      <c r="B161" s="35">
        <v>706</v>
      </c>
      <c r="C161" s="98" t="s">
        <v>766</v>
      </c>
      <c r="D161" s="98" t="s">
        <v>594</v>
      </c>
      <c r="E161" s="98" t="s">
        <v>751</v>
      </c>
      <c r="F161" s="99">
        <v>2134000</v>
      </c>
    </row>
    <row r="162" spans="1:6" s="96" customFormat="1" ht="47.25">
      <c r="A162" s="74" t="s">
        <v>698</v>
      </c>
      <c r="B162" s="35">
        <v>706</v>
      </c>
      <c r="C162" s="98" t="s">
        <v>766</v>
      </c>
      <c r="D162" s="98" t="s">
        <v>697</v>
      </c>
      <c r="E162" s="98"/>
      <c r="F162" s="99">
        <f>F163</f>
        <v>7110</v>
      </c>
    </row>
    <row r="163" spans="1:6" s="96" customFormat="1" ht="31.5">
      <c r="A163" s="74" t="s">
        <v>380</v>
      </c>
      <c r="B163" s="35">
        <v>706</v>
      </c>
      <c r="C163" s="98" t="s">
        <v>766</v>
      </c>
      <c r="D163" s="98" t="s">
        <v>697</v>
      </c>
      <c r="E163" s="98" t="s">
        <v>735</v>
      </c>
      <c r="F163" s="99">
        <v>7110</v>
      </c>
    </row>
    <row r="164" spans="1:6" s="96" customFormat="1" ht="31.5">
      <c r="A164" s="74" t="s">
        <v>289</v>
      </c>
      <c r="B164" s="35">
        <v>706</v>
      </c>
      <c r="C164" s="98" t="s">
        <v>766</v>
      </c>
      <c r="D164" s="98" t="s">
        <v>288</v>
      </c>
      <c r="E164" s="98"/>
      <c r="F164" s="99">
        <f>F165</f>
        <v>66000</v>
      </c>
    </row>
    <row r="165" spans="1:6" s="96" customFormat="1" ht="31.5">
      <c r="A165" s="74" t="s">
        <v>389</v>
      </c>
      <c r="B165" s="35">
        <v>706</v>
      </c>
      <c r="C165" s="98" t="s">
        <v>766</v>
      </c>
      <c r="D165" s="98" t="s">
        <v>288</v>
      </c>
      <c r="E165" s="98" t="s">
        <v>751</v>
      </c>
      <c r="F165" s="99">
        <v>66000</v>
      </c>
    </row>
    <row r="166" spans="1:6" s="96" customFormat="1" ht="23.25" customHeight="1">
      <c r="A166" s="74" t="s">
        <v>693</v>
      </c>
      <c r="B166" s="35">
        <v>706</v>
      </c>
      <c r="C166" s="98" t="s">
        <v>766</v>
      </c>
      <c r="D166" s="98" t="s">
        <v>694</v>
      </c>
      <c r="E166" s="98"/>
      <c r="F166" s="99">
        <f>F167+F168</f>
        <v>1595115.31</v>
      </c>
    </row>
    <row r="167" spans="1:6" s="96" customFormat="1" ht="31.5">
      <c r="A167" s="74" t="s">
        <v>380</v>
      </c>
      <c r="B167" s="35">
        <v>706</v>
      </c>
      <c r="C167" s="98" t="s">
        <v>766</v>
      </c>
      <c r="D167" s="98" t="s">
        <v>694</v>
      </c>
      <c r="E167" s="98" t="s">
        <v>735</v>
      </c>
      <c r="F167" s="99">
        <v>1584115.31</v>
      </c>
    </row>
    <row r="168" spans="1:6" s="96" customFormat="1" ht="21" customHeight="1">
      <c r="A168" s="74" t="s">
        <v>736</v>
      </c>
      <c r="B168" s="35">
        <v>706</v>
      </c>
      <c r="C168" s="98" t="s">
        <v>766</v>
      </c>
      <c r="D168" s="98" t="s">
        <v>694</v>
      </c>
      <c r="E168" s="98" t="s">
        <v>737</v>
      </c>
      <c r="F168" s="99">
        <v>11000</v>
      </c>
    </row>
    <row r="169" spans="1:6" ht="18" customHeight="1">
      <c r="A169" s="74" t="s">
        <v>95</v>
      </c>
      <c r="B169" s="35">
        <v>706</v>
      </c>
      <c r="C169" s="98" t="s">
        <v>93</v>
      </c>
      <c r="D169" s="98"/>
      <c r="E169" s="98"/>
      <c r="F169" s="99">
        <f>F170+F199+F178+F208</f>
        <v>71289992.93</v>
      </c>
    </row>
    <row r="170" spans="1:6" s="96" customFormat="1" ht="18.75" customHeight="1">
      <c r="A170" s="74" t="s">
        <v>555</v>
      </c>
      <c r="B170" s="35">
        <v>706</v>
      </c>
      <c r="C170" s="98" t="s">
        <v>554</v>
      </c>
      <c r="D170" s="98"/>
      <c r="E170" s="98"/>
      <c r="F170" s="99">
        <f>F171</f>
        <v>932957.21</v>
      </c>
    </row>
    <row r="171" spans="1:6" s="96" customFormat="1" ht="48" customHeight="1">
      <c r="A171" s="74" t="s">
        <v>495</v>
      </c>
      <c r="B171" s="35">
        <v>706</v>
      </c>
      <c r="C171" s="98" t="s">
        <v>554</v>
      </c>
      <c r="D171" s="98" t="s">
        <v>496</v>
      </c>
      <c r="E171" s="98"/>
      <c r="F171" s="99">
        <f>F175+F172</f>
        <v>932957.21</v>
      </c>
    </row>
    <row r="172" spans="1:6" s="96" customFormat="1" ht="31.5">
      <c r="A172" s="74" t="s">
        <v>504</v>
      </c>
      <c r="B172" s="35">
        <v>706</v>
      </c>
      <c r="C172" s="98" t="s">
        <v>554</v>
      </c>
      <c r="D172" s="98" t="s">
        <v>505</v>
      </c>
      <c r="E172" s="98"/>
      <c r="F172" s="99">
        <f>F173</f>
        <v>100000</v>
      </c>
    </row>
    <row r="173" spans="1:6" s="96" customFormat="1" ht="31.5">
      <c r="A173" s="74" t="s">
        <v>613</v>
      </c>
      <c r="B173" s="35">
        <v>706</v>
      </c>
      <c r="C173" s="98" t="s">
        <v>554</v>
      </c>
      <c r="D173" s="98" t="s">
        <v>290</v>
      </c>
      <c r="E173" s="98"/>
      <c r="F173" s="99">
        <f>F174</f>
        <v>100000</v>
      </c>
    </row>
    <row r="174" spans="1:6" s="96" customFormat="1" ht="21" customHeight="1">
      <c r="A174" s="74" t="s">
        <v>736</v>
      </c>
      <c r="B174" s="35">
        <v>706</v>
      </c>
      <c r="C174" s="98" t="s">
        <v>554</v>
      </c>
      <c r="D174" s="98" t="s">
        <v>290</v>
      </c>
      <c r="E174" s="98" t="s">
        <v>737</v>
      </c>
      <c r="F174" s="99">
        <v>100000</v>
      </c>
    </row>
    <row r="175" spans="1:6" s="96" customFormat="1" ht="31.5">
      <c r="A175" s="74" t="s">
        <v>533</v>
      </c>
      <c r="B175" s="35">
        <v>706</v>
      </c>
      <c r="C175" s="98" t="s">
        <v>554</v>
      </c>
      <c r="D175" s="98" t="s">
        <v>534</v>
      </c>
      <c r="E175" s="98"/>
      <c r="F175" s="99">
        <f>F176</f>
        <v>832957.21</v>
      </c>
    </row>
    <row r="176" spans="1:6" s="96" customFormat="1" ht="31.5">
      <c r="A176" s="74" t="s">
        <v>556</v>
      </c>
      <c r="B176" s="35">
        <v>706</v>
      </c>
      <c r="C176" s="98" t="s">
        <v>554</v>
      </c>
      <c r="D176" s="98" t="s">
        <v>536</v>
      </c>
      <c r="E176" s="98"/>
      <c r="F176" s="99">
        <f>F177</f>
        <v>832957.21</v>
      </c>
    </row>
    <row r="177" spans="1:6" s="96" customFormat="1" ht="31.5">
      <c r="A177" s="74" t="s">
        <v>380</v>
      </c>
      <c r="B177" s="35">
        <v>706</v>
      </c>
      <c r="C177" s="98" t="s">
        <v>554</v>
      </c>
      <c r="D177" s="98" t="s">
        <v>536</v>
      </c>
      <c r="E177" s="98" t="s">
        <v>735</v>
      </c>
      <c r="F177" s="99">
        <v>832957.21</v>
      </c>
    </row>
    <row r="178" spans="1:6" s="96" customFormat="1" ht="18" customHeight="1">
      <c r="A178" s="74" t="s">
        <v>96</v>
      </c>
      <c r="B178" s="35">
        <v>706</v>
      </c>
      <c r="C178" s="98" t="s">
        <v>94</v>
      </c>
      <c r="D178" s="98"/>
      <c r="E178" s="98"/>
      <c r="F178" s="99">
        <f>F179</f>
        <v>60012035.72</v>
      </c>
    </row>
    <row r="179" spans="1:6" s="96" customFormat="1" ht="63">
      <c r="A179" s="74" t="s">
        <v>495</v>
      </c>
      <c r="B179" s="35">
        <v>706</v>
      </c>
      <c r="C179" s="98" t="s">
        <v>94</v>
      </c>
      <c r="D179" s="98" t="s">
        <v>496</v>
      </c>
      <c r="E179" s="98"/>
      <c r="F179" s="99">
        <f>F180+F185+F188</f>
        <v>60012035.72</v>
      </c>
    </row>
    <row r="180" spans="1:6" s="96" customFormat="1" ht="31.5">
      <c r="A180" s="74" t="s">
        <v>497</v>
      </c>
      <c r="B180" s="35">
        <v>706</v>
      </c>
      <c r="C180" s="98" t="s">
        <v>94</v>
      </c>
      <c r="D180" s="98" t="s">
        <v>498</v>
      </c>
      <c r="E180" s="98"/>
      <c r="F180" s="99">
        <f>F181+F183</f>
        <v>7886120.9</v>
      </c>
    </row>
    <row r="181" spans="1:6" s="96" customFormat="1" ht="31.5">
      <c r="A181" s="74" t="s">
        <v>690</v>
      </c>
      <c r="B181" s="35">
        <v>706</v>
      </c>
      <c r="C181" s="98" t="s">
        <v>94</v>
      </c>
      <c r="D181" s="98" t="s">
        <v>691</v>
      </c>
      <c r="E181" s="98"/>
      <c r="F181" s="99">
        <f>F182</f>
        <v>7725850.98</v>
      </c>
    </row>
    <row r="182" spans="1:6" s="96" customFormat="1" ht="31.5">
      <c r="A182" s="74" t="s">
        <v>389</v>
      </c>
      <c r="B182" s="35">
        <v>706</v>
      </c>
      <c r="C182" s="98" t="s">
        <v>94</v>
      </c>
      <c r="D182" s="98" t="s">
        <v>691</v>
      </c>
      <c r="E182" s="98" t="s">
        <v>751</v>
      </c>
      <c r="F182" s="99">
        <v>7725850.98</v>
      </c>
    </row>
    <row r="183" spans="1:6" s="96" customFormat="1" ht="31.5">
      <c r="A183" s="74" t="s">
        <v>810</v>
      </c>
      <c r="B183" s="35">
        <v>706</v>
      </c>
      <c r="C183" s="98" t="s">
        <v>94</v>
      </c>
      <c r="D183" s="98" t="s">
        <v>811</v>
      </c>
      <c r="E183" s="98"/>
      <c r="F183" s="99">
        <f>F184</f>
        <v>160269.92</v>
      </c>
    </row>
    <row r="184" spans="1:6" s="96" customFormat="1" ht="31.5">
      <c r="A184" s="74" t="s">
        <v>389</v>
      </c>
      <c r="B184" s="35">
        <v>706</v>
      </c>
      <c r="C184" s="98" t="s">
        <v>94</v>
      </c>
      <c r="D184" s="98" t="s">
        <v>811</v>
      </c>
      <c r="E184" s="98" t="s">
        <v>751</v>
      </c>
      <c r="F184" s="99">
        <v>160269.92</v>
      </c>
    </row>
    <row r="185" spans="1:6" s="96" customFormat="1" ht="63">
      <c r="A185" s="74" t="s">
        <v>617</v>
      </c>
      <c r="B185" s="35">
        <v>706</v>
      </c>
      <c r="C185" s="98" t="s">
        <v>94</v>
      </c>
      <c r="D185" s="98" t="s">
        <v>499</v>
      </c>
      <c r="E185" s="98"/>
      <c r="F185" s="99">
        <f>F186</f>
        <v>3388259.69</v>
      </c>
    </row>
    <row r="186" spans="1:6" s="96" customFormat="1" ht="31.5">
      <c r="A186" s="74" t="s">
        <v>690</v>
      </c>
      <c r="B186" s="35">
        <v>706</v>
      </c>
      <c r="C186" s="98" t="s">
        <v>94</v>
      </c>
      <c r="D186" s="98" t="s">
        <v>692</v>
      </c>
      <c r="E186" s="98"/>
      <c r="F186" s="99">
        <f>F187</f>
        <v>3388259.69</v>
      </c>
    </row>
    <row r="187" spans="1:6" s="96" customFormat="1" ht="31.5">
      <c r="A187" s="74" t="s">
        <v>389</v>
      </c>
      <c r="B187" s="35">
        <v>706</v>
      </c>
      <c r="C187" s="98" t="s">
        <v>94</v>
      </c>
      <c r="D187" s="98" t="s">
        <v>692</v>
      </c>
      <c r="E187" s="98" t="s">
        <v>751</v>
      </c>
      <c r="F187" s="99">
        <v>3388259.69</v>
      </c>
    </row>
    <row r="188" spans="1:6" s="96" customFormat="1" ht="31.5">
      <c r="A188" s="74" t="s">
        <v>504</v>
      </c>
      <c r="B188" s="35">
        <v>706</v>
      </c>
      <c r="C188" s="98" t="s">
        <v>94</v>
      </c>
      <c r="D188" s="98" t="s">
        <v>505</v>
      </c>
      <c r="E188" s="98"/>
      <c r="F188" s="99">
        <f>F191+F193+F195+F189+F197</f>
        <v>48737655.129999995</v>
      </c>
    </row>
    <row r="189" spans="1:6" s="96" customFormat="1" ht="47.25">
      <c r="A189" s="74" t="s">
        <v>267</v>
      </c>
      <c r="B189" s="35">
        <v>706</v>
      </c>
      <c r="C189" s="98" t="s">
        <v>94</v>
      </c>
      <c r="D189" s="98" t="s">
        <v>266</v>
      </c>
      <c r="E189" s="98"/>
      <c r="F189" s="99">
        <f>F190</f>
        <v>640318.5</v>
      </c>
    </row>
    <row r="190" spans="1:6" s="96" customFormat="1" ht="24" customHeight="1">
      <c r="A190" s="74" t="s">
        <v>389</v>
      </c>
      <c r="B190" s="35">
        <v>706</v>
      </c>
      <c r="C190" s="98" t="s">
        <v>94</v>
      </c>
      <c r="D190" s="98" t="s">
        <v>266</v>
      </c>
      <c r="E190" s="98" t="s">
        <v>751</v>
      </c>
      <c r="F190" s="99">
        <v>640318.5</v>
      </c>
    </row>
    <row r="191" spans="1:6" s="96" customFormat="1" ht="78.75">
      <c r="A191" s="74" t="s">
        <v>699</v>
      </c>
      <c r="B191" s="35">
        <v>706</v>
      </c>
      <c r="C191" s="98" t="s">
        <v>94</v>
      </c>
      <c r="D191" s="98" t="s">
        <v>701</v>
      </c>
      <c r="E191" s="98"/>
      <c r="F191" s="99">
        <f>F192</f>
        <v>1200000</v>
      </c>
    </row>
    <row r="192" spans="1:6" ht="31.5">
      <c r="A192" s="74" t="s">
        <v>736</v>
      </c>
      <c r="B192" s="35">
        <v>706</v>
      </c>
      <c r="C192" s="98" t="s">
        <v>94</v>
      </c>
      <c r="D192" s="98" t="s">
        <v>701</v>
      </c>
      <c r="E192" s="98" t="s">
        <v>737</v>
      </c>
      <c r="F192" s="99">
        <v>1200000</v>
      </c>
    </row>
    <row r="193" spans="1:6" ht="31.5">
      <c r="A193" s="74" t="s">
        <v>712</v>
      </c>
      <c r="B193" s="35">
        <v>706</v>
      </c>
      <c r="C193" s="98" t="s">
        <v>94</v>
      </c>
      <c r="D193" s="98" t="s">
        <v>711</v>
      </c>
      <c r="E193" s="98"/>
      <c r="F193" s="99">
        <f>F194</f>
        <v>1775188.91</v>
      </c>
    </row>
    <row r="194" spans="1:6" ht="31.5">
      <c r="A194" s="74" t="s">
        <v>380</v>
      </c>
      <c r="B194" s="35">
        <v>706</v>
      </c>
      <c r="C194" s="98" t="s">
        <v>94</v>
      </c>
      <c r="D194" s="98" t="s">
        <v>711</v>
      </c>
      <c r="E194" s="98" t="s">
        <v>735</v>
      </c>
      <c r="F194" s="99">
        <v>1775188.91</v>
      </c>
    </row>
    <row r="195" spans="1:6" ht="31.5">
      <c r="A195" s="74" t="s">
        <v>690</v>
      </c>
      <c r="B195" s="35">
        <v>706</v>
      </c>
      <c r="C195" s="98" t="s">
        <v>94</v>
      </c>
      <c r="D195" s="98" t="s">
        <v>713</v>
      </c>
      <c r="E195" s="98"/>
      <c r="F195" s="99">
        <f>F196</f>
        <v>5868547.72</v>
      </c>
    </row>
    <row r="196" spans="1:6" ht="31.5">
      <c r="A196" s="74" t="s">
        <v>389</v>
      </c>
      <c r="B196" s="35">
        <v>706</v>
      </c>
      <c r="C196" s="98" t="s">
        <v>94</v>
      </c>
      <c r="D196" s="98" t="s">
        <v>713</v>
      </c>
      <c r="E196" s="98" t="s">
        <v>751</v>
      </c>
      <c r="F196" s="99">
        <v>5868547.72</v>
      </c>
    </row>
    <row r="197" spans="1:6" ht="47.25">
      <c r="A197" s="133" t="s">
        <v>625</v>
      </c>
      <c r="B197" s="35">
        <v>706</v>
      </c>
      <c r="C197" s="98" t="s">
        <v>94</v>
      </c>
      <c r="D197" s="98" t="s">
        <v>624</v>
      </c>
      <c r="E197" s="98"/>
      <c r="F197" s="99">
        <f>F198</f>
        <v>39253600</v>
      </c>
    </row>
    <row r="198" spans="1:6" ht="31.5">
      <c r="A198" s="74" t="s">
        <v>389</v>
      </c>
      <c r="B198" s="35">
        <v>706</v>
      </c>
      <c r="C198" s="98" t="s">
        <v>94</v>
      </c>
      <c r="D198" s="98" t="s">
        <v>624</v>
      </c>
      <c r="E198" s="98" t="s">
        <v>751</v>
      </c>
      <c r="F198" s="99">
        <v>39253600</v>
      </c>
    </row>
    <row r="199" spans="1:6" ht="31.5">
      <c r="A199" s="74" t="s">
        <v>551</v>
      </c>
      <c r="B199" s="35">
        <v>706</v>
      </c>
      <c r="C199" s="98" t="s">
        <v>550</v>
      </c>
      <c r="D199" s="98"/>
      <c r="E199" s="98"/>
      <c r="F199" s="99">
        <f>F200</f>
        <v>10262000</v>
      </c>
    </row>
    <row r="200" spans="1:6" ht="63">
      <c r="A200" s="74" t="s">
        <v>495</v>
      </c>
      <c r="B200" s="35">
        <v>706</v>
      </c>
      <c r="C200" s="98" t="s">
        <v>550</v>
      </c>
      <c r="D200" s="98" t="s">
        <v>496</v>
      </c>
      <c r="E200" s="98"/>
      <c r="F200" s="99">
        <f>F201</f>
        <v>10262000</v>
      </c>
    </row>
    <row r="201" spans="1:6" ht="47.25">
      <c r="A201" s="74" t="s">
        <v>618</v>
      </c>
      <c r="B201" s="35">
        <v>706</v>
      </c>
      <c r="C201" s="98" t="s">
        <v>550</v>
      </c>
      <c r="D201" s="98" t="s">
        <v>500</v>
      </c>
      <c r="E201" s="98"/>
      <c r="F201" s="99">
        <f>F202+F206+F204</f>
        <v>10262000</v>
      </c>
    </row>
    <row r="202" spans="1:6" ht="31.5">
      <c r="A202" s="74" t="s">
        <v>563</v>
      </c>
      <c r="B202" s="35">
        <v>706</v>
      </c>
      <c r="C202" s="98" t="s">
        <v>550</v>
      </c>
      <c r="D202" s="98" t="s">
        <v>501</v>
      </c>
      <c r="E202" s="98"/>
      <c r="F202" s="99">
        <f>F203</f>
        <v>0</v>
      </c>
    </row>
    <row r="203" spans="1:6" ht="31.5">
      <c r="A203" s="74" t="s">
        <v>380</v>
      </c>
      <c r="B203" s="35">
        <v>706</v>
      </c>
      <c r="C203" s="98" t="s">
        <v>550</v>
      </c>
      <c r="D203" s="98" t="s">
        <v>501</v>
      </c>
      <c r="E203" s="98" t="s">
        <v>735</v>
      </c>
      <c r="F203" s="99">
        <v>0</v>
      </c>
    </row>
    <row r="204" spans="1:6" ht="47.25">
      <c r="A204" s="74" t="s">
        <v>564</v>
      </c>
      <c r="B204" s="35">
        <v>706</v>
      </c>
      <c r="C204" s="98" t="s">
        <v>550</v>
      </c>
      <c r="D204" s="98" t="s">
        <v>291</v>
      </c>
      <c r="E204" s="98"/>
      <c r="F204" s="99">
        <f>F205</f>
        <v>4790000</v>
      </c>
    </row>
    <row r="205" spans="1:6" ht="31.5">
      <c r="A205" s="74" t="s">
        <v>358</v>
      </c>
      <c r="B205" s="35">
        <v>706</v>
      </c>
      <c r="C205" s="98" t="s">
        <v>550</v>
      </c>
      <c r="D205" s="98" t="s">
        <v>291</v>
      </c>
      <c r="E205" s="98" t="s">
        <v>746</v>
      </c>
      <c r="F205" s="99">
        <v>4790000</v>
      </c>
    </row>
    <row r="206" spans="1:6" ht="47.25">
      <c r="A206" s="74" t="s">
        <v>394</v>
      </c>
      <c r="B206" s="35">
        <v>706</v>
      </c>
      <c r="C206" s="98" t="s">
        <v>550</v>
      </c>
      <c r="D206" s="98" t="s">
        <v>502</v>
      </c>
      <c r="E206" s="98"/>
      <c r="F206" s="99">
        <f>F207</f>
        <v>5472000</v>
      </c>
    </row>
    <row r="207" spans="1:6" ht="31.5">
      <c r="A207" s="74" t="s">
        <v>358</v>
      </c>
      <c r="B207" s="35">
        <v>706</v>
      </c>
      <c r="C207" s="98" t="s">
        <v>550</v>
      </c>
      <c r="D207" s="98" t="s">
        <v>502</v>
      </c>
      <c r="E207" s="98" t="s">
        <v>746</v>
      </c>
      <c r="F207" s="99">
        <v>5472000</v>
      </c>
    </row>
    <row r="208" spans="1:6" ht="31.5">
      <c r="A208" s="74" t="s">
        <v>348</v>
      </c>
      <c r="B208" s="35">
        <v>706</v>
      </c>
      <c r="C208" s="98" t="s">
        <v>347</v>
      </c>
      <c r="D208" s="98"/>
      <c r="E208" s="98"/>
      <c r="F208" s="99">
        <f>F209</f>
        <v>83000</v>
      </c>
    </row>
    <row r="209" spans="1:6" ht="63">
      <c r="A209" s="74" t="s">
        <v>495</v>
      </c>
      <c r="B209" s="35">
        <v>706</v>
      </c>
      <c r="C209" s="98" t="s">
        <v>347</v>
      </c>
      <c r="D209" s="98" t="s">
        <v>496</v>
      </c>
      <c r="E209" s="98"/>
      <c r="F209" s="99">
        <f>F210</f>
        <v>83000</v>
      </c>
    </row>
    <row r="210" spans="1:6" ht="47.25">
      <c r="A210" s="74" t="s">
        <v>503</v>
      </c>
      <c r="B210" s="35">
        <v>706</v>
      </c>
      <c r="C210" s="98" t="s">
        <v>347</v>
      </c>
      <c r="D210" s="98" t="s">
        <v>627</v>
      </c>
      <c r="E210" s="98"/>
      <c r="F210" s="99">
        <f>F213+F211</f>
        <v>83000</v>
      </c>
    </row>
    <row r="211" spans="1:6" ht="94.5">
      <c r="A211" s="133" t="s">
        <v>804</v>
      </c>
      <c r="B211" s="35">
        <v>706</v>
      </c>
      <c r="C211" s="106" t="s">
        <v>347</v>
      </c>
      <c r="D211" s="107" t="s">
        <v>803</v>
      </c>
      <c r="E211" s="98"/>
      <c r="F211" s="99">
        <f>F212</f>
        <v>58100</v>
      </c>
    </row>
    <row r="212" spans="1:6" ht="31.5">
      <c r="A212" s="74" t="s">
        <v>380</v>
      </c>
      <c r="B212" s="35">
        <v>706</v>
      </c>
      <c r="C212" s="106" t="s">
        <v>347</v>
      </c>
      <c r="D212" s="107" t="s">
        <v>803</v>
      </c>
      <c r="E212" s="98" t="s">
        <v>735</v>
      </c>
      <c r="F212" s="99">
        <v>58100</v>
      </c>
    </row>
    <row r="213" spans="1:6" ht="78.75">
      <c r="A213" s="134" t="s">
        <v>700</v>
      </c>
      <c r="B213" s="35">
        <v>706</v>
      </c>
      <c r="C213" s="106" t="s">
        <v>347</v>
      </c>
      <c r="D213" s="106" t="s">
        <v>702</v>
      </c>
      <c r="E213" s="106"/>
      <c r="F213" s="109">
        <f>F214</f>
        <v>24900</v>
      </c>
    </row>
    <row r="214" spans="1:6" ht="31.5">
      <c r="A214" s="74" t="s">
        <v>380</v>
      </c>
      <c r="B214" s="35">
        <v>706</v>
      </c>
      <c r="C214" s="98" t="s">
        <v>347</v>
      </c>
      <c r="D214" s="106" t="s">
        <v>702</v>
      </c>
      <c r="E214" s="98" t="s">
        <v>735</v>
      </c>
      <c r="F214" s="99">
        <v>24900</v>
      </c>
    </row>
    <row r="215" spans="1:6" ht="20.25" customHeight="1">
      <c r="A215" s="74" t="s">
        <v>148</v>
      </c>
      <c r="B215" s="35">
        <v>706</v>
      </c>
      <c r="C215" s="98" t="s">
        <v>17</v>
      </c>
      <c r="D215" s="98"/>
      <c r="E215" s="98"/>
      <c r="F215" s="99">
        <f>F216+F242+F291+F322+F297</f>
        <v>901033963.64</v>
      </c>
    </row>
    <row r="216" spans="1:6" ht="18" customHeight="1">
      <c r="A216" s="74" t="s">
        <v>22</v>
      </c>
      <c r="B216" s="35">
        <v>706</v>
      </c>
      <c r="C216" s="98" t="s">
        <v>18</v>
      </c>
      <c r="D216" s="98"/>
      <c r="E216" s="98"/>
      <c r="F216" s="99">
        <f>F217</f>
        <v>290011005.75000006</v>
      </c>
    </row>
    <row r="217" spans="1:6" ht="31.5">
      <c r="A217" s="74" t="s">
        <v>70</v>
      </c>
      <c r="B217" s="35">
        <v>706</v>
      </c>
      <c r="C217" s="98" t="s">
        <v>18</v>
      </c>
      <c r="D217" s="98" t="s">
        <v>644</v>
      </c>
      <c r="E217" s="98"/>
      <c r="F217" s="99">
        <f>F218+F232+F235</f>
        <v>290011005.75000006</v>
      </c>
    </row>
    <row r="218" spans="1:6" ht="31.5">
      <c r="A218" s="74" t="s">
        <v>410</v>
      </c>
      <c r="B218" s="35">
        <v>706</v>
      </c>
      <c r="C218" s="98" t="s">
        <v>18</v>
      </c>
      <c r="D218" s="98" t="s">
        <v>645</v>
      </c>
      <c r="E218" s="98"/>
      <c r="F218" s="99">
        <f>F219+F222+F226+F228+F230+F224</f>
        <v>282394397.96000004</v>
      </c>
    </row>
    <row r="219" spans="1:6" ht="19.5" customHeight="1">
      <c r="A219" s="74" t="s">
        <v>395</v>
      </c>
      <c r="B219" s="35">
        <v>706</v>
      </c>
      <c r="C219" s="98" t="s">
        <v>18</v>
      </c>
      <c r="D219" s="98" t="s">
        <v>414</v>
      </c>
      <c r="E219" s="98"/>
      <c r="F219" s="99">
        <f>F221+F220</f>
        <v>82569411.16000001</v>
      </c>
    </row>
    <row r="220" spans="1:6" ht="31.5">
      <c r="A220" s="74" t="s">
        <v>380</v>
      </c>
      <c r="B220" s="35">
        <v>706</v>
      </c>
      <c r="C220" s="98" t="s">
        <v>18</v>
      </c>
      <c r="D220" s="98" t="s">
        <v>414</v>
      </c>
      <c r="E220" s="98" t="s">
        <v>735</v>
      </c>
      <c r="F220" s="99">
        <v>1899929.51</v>
      </c>
    </row>
    <row r="221" spans="1:6" ht="31.5">
      <c r="A221" s="74" t="s">
        <v>743</v>
      </c>
      <c r="B221" s="35">
        <v>706</v>
      </c>
      <c r="C221" s="98" t="s">
        <v>18</v>
      </c>
      <c r="D221" s="98" t="s">
        <v>414</v>
      </c>
      <c r="E221" s="98" t="s">
        <v>744</v>
      </c>
      <c r="F221" s="99">
        <v>80669481.65</v>
      </c>
    </row>
    <row r="222" spans="1:6" ht="47.25">
      <c r="A222" s="74" t="s">
        <v>564</v>
      </c>
      <c r="B222" s="35">
        <v>706</v>
      </c>
      <c r="C222" s="98" t="s">
        <v>18</v>
      </c>
      <c r="D222" s="98" t="s">
        <v>415</v>
      </c>
      <c r="E222" s="98"/>
      <c r="F222" s="99">
        <f>F223</f>
        <v>4051785.8</v>
      </c>
    </row>
    <row r="223" spans="1:6" ht="31.5">
      <c r="A223" s="74" t="s">
        <v>743</v>
      </c>
      <c r="B223" s="35">
        <v>706</v>
      </c>
      <c r="C223" s="98" t="s">
        <v>18</v>
      </c>
      <c r="D223" s="98" t="s">
        <v>415</v>
      </c>
      <c r="E223" s="98" t="s">
        <v>744</v>
      </c>
      <c r="F223" s="99">
        <v>4051785.8</v>
      </c>
    </row>
    <row r="224" spans="1:6" ht="47.25">
      <c r="A224" s="74" t="s">
        <v>805</v>
      </c>
      <c r="B224" s="35">
        <v>706</v>
      </c>
      <c r="C224" s="98" t="s">
        <v>18</v>
      </c>
      <c r="D224" s="98" t="s">
        <v>806</v>
      </c>
      <c r="E224" s="98"/>
      <c r="F224" s="99">
        <f>F225</f>
        <v>1923601</v>
      </c>
    </row>
    <row r="225" spans="1:6" ht="31.5">
      <c r="A225" s="74" t="s">
        <v>743</v>
      </c>
      <c r="B225" s="35">
        <v>706</v>
      </c>
      <c r="C225" s="98" t="s">
        <v>18</v>
      </c>
      <c r="D225" s="98" t="s">
        <v>806</v>
      </c>
      <c r="E225" s="98" t="s">
        <v>744</v>
      </c>
      <c r="F225" s="99">
        <v>1923601</v>
      </c>
    </row>
    <row r="226" spans="1:6" ht="189">
      <c r="A226" s="74" t="s">
        <v>553</v>
      </c>
      <c r="B226" s="35">
        <v>706</v>
      </c>
      <c r="C226" s="98" t="s">
        <v>18</v>
      </c>
      <c r="D226" s="98" t="s">
        <v>411</v>
      </c>
      <c r="E226" s="98"/>
      <c r="F226" s="99">
        <f>F227</f>
        <v>144780500</v>
      </c>
    </row>
    <row r="227" spans="1:6" ht="31.5">
      <c r="A227" s="74" t="s">
        <v>743</v>
      </c>
      <c r="B227" s="35">
        <v>706</v>
      </c>
      <c r="C227" s="98" t="s">
        <v>18</v>
      </c>
      <c r="D227" s="98" t="s">
        <v>411</v>
      </c>
      <c r="E227" s="98" t="s">
        <v>744</v>
      </c>
      <c r="F227" s="99">
        <v>144780500</v>
      </c>
    </row>
    <row r="228" spans="1:6" ht="189">
      <c r="A228" s="74" t="s">
        <v>565</v>
      </c>
      <c r="B228" s="35">
        <v>706</v>
      </c>
      <c r="C228" s="98" t="s">
        <v>18</v>
      </c>
      <c r="D228" s="98" t="s">
        <v>412</v>
      </c>
      <c r="E228" s="98"/>
      <c r="F228" s="99">
        <v>2636500</v>
      </c>
    </row>
    <row r="229" spans="1:6" ht="31.5">
      <c r="A229" s="74" t="s">
        <v>743</v>
      </c>
      <c r="B229" s="35">
        <v>706</v>
      </c>
      <c r="C229" s="98" t="s">
        <v>18</v>
      </c>
      <c r="D229" s="98" t="s">
        <v>412</v>
      </c>
      <c r="E229" s="98" t="s">
        <v>744</v>
      </c>
      <c r="F229" s="99">
        <v>2636500</v>
      </c>
    </row>
    <row r="230" spans="1:6" ht="204.75">
      <c r="A230" s="74" t="s">
        <v>349</v>
      </c>
      <c r="B230" s="35">
        <v>706</v>
      </c>
      <c r="C230" s="98" t="s">
        <v>18</v>
      </c>
      <c r="D230" s="98" t="s">
        <v>413</v>
      </c>
      <c r="E230" s="98"/>
      <c r="F230" s="99">
        <f>F231</f>
        <v>46432600</v>
      </c>
    </row>
    <row r="231" spans="1:6" ht="31.5">
      <c r="A231" s="74" t="s">
        <v>743</v>
      </c>
      <c r="B231" s="35">
        <v>706</v>
      </c>
      <c r="C231" s="98" t="s">
        <v>18</v>
      </c>
      <c r="D231" s="98" t="s">
        <v>413</v>
      </c>
      <c r="E231" s="98" t="s">
        <v>744</v>
      </c>
      <c r="F231" s="99">
        <v>46432600</v>
      </c>
    </row>
    <row r="232" spans="1:6" ht="47.25">
      <c r="A232" s="74" t="s">
        <v>657</v>
      </c>
      <c r="B232" s="35">
        <v>706</v>
      </c>
      <c r="C232" s="98" t="s">
        <v>18</v>
      </c>
      <c r="D232" s="98" t="s">
        <v>434</v>
      </c>
      <c r="E232" s="98"/>
      <c r="F232" s="99">
        <f>F233</f>
        <v>5068289.99</v>
      </c>
    </row>
    <row r="233" spans="1:6" ht="31.5">
      <c r="A233" s="74" t="s">
        <v>395</v>
      </c>
      <c r="B233" s="35">
        <v>706</v>
      </c>
      <c r="C233" s="98" t="s">
        <v>18</v>
      </c>
      <c r="D233" s="98" t="s">
        <v>695</v>
      </c>
      <c r="E233" s="98"/>
      <c r="F233" s="99">
        <f>F234</f>
        <v>5068289.99</v>
      </c>
    </row>
    <row r="234" spans="1:6" ht="31.5">
      <c r="A234" s="74" t="s">
        <v>743</v>
      </c>
      <c r="B234" s="35">
        <v>706</v>
      </c>
      <c r="C234" s="98" t="s">
        <v>18</v>
      </c>
      <c r="D234" s="98" t="s">
        <v>695</v>
      </c>
      <c r="E234" s="98" t="s">
        <v>744</v>
      </c>
      <c r="F234" s="99">
        <v>5068289.99</v>
      </c>
    </row>
    <row r="235" spans="1:6" ht="47.25">
      <c r="A235" s="74" t="s">
        <v>126</v>
      </c>
      <c r="B235" s="35">
        <v>706</v>
      </c>
      <c r="C235" s="98" t="s">
        <v>18</v>
      </c>
      <c r="D235" s="98" t="s">
        <v>268</v>
      </c>
      <c r="E235" s="98"/>
      <c r="F235" s="99">
        <f>F238+F236+F240</f>
        <v>2548317.8</v>
      </c>
    </row>
    <row r="236" spans="1:6" ht="47.25">
      <c r="A236" s="74" t="s">
        <v>813</v>
      </c>
      <c r="B236" s="35">
        <v>706</v>
      </c>
      <c r="C236" s="98" t="s">
        <v>18</v>
      </c>
      <c r="D236" s="98" t="s">
        <v>812</v>
      </c>
      <c r="E236" s="98"/>
      <c r="F236" s="99">
        <f>F237</f>
        <v>1029960</v>
      </c>
    </row>
    <row r="237" spans="1:6" ht="31.5">
      <c r="A237" s="74" t="s">
        <v>743</v>
      </c>
      <c r="B237" s="35">
        <v>706</v>
      </c>
      <c r="C237" s="98" t="s">
        <v>18</v>
      </c>
      <c r="D237" s="98" t="s">
        <v>812</v>
      </c>
      <c r="E237" s="98" t="s">
        <v>744</v>
      </c>
      <c r="F237" s="99">
        <v>1029960</v>
      </c>
    </row>
    <row r="238" spans="1:6" ht="47.25">
      <c r="A238" s="74" t="s">
        <v>596</v>
      </c>
      <c r="B238" s="35">
        <v>706</v>
      </c>
      <c r="C238" s="98" t="s">
        <v>18</v>
      </c>
      <c r="D238" s="98" t="s">
        <v>595</v>
      </c>
      <c r="E238" s="98"/>
      <c r="F238" s="99">
        <f>F239</f>
        <v>1125273.8</v>
      </c>
    </row>
    <row r="239" spans="1:6" ht="31.5">
      <c r="A239" s="74" t="s">
        <v>743</v>
      </c>
      <c r="B239" s="35">
        <v>706</v>
      </c>
      <c r="C239" s="98" t="s">
        <v>18</v>
      </c>
      <c r="D239" s="98" t="s">
        <v>595</v>
      </c>
      <c r="E239" s="98" t="s">
        <v>744</v>
      </c>
      <c r="F239" s="99">
        <v>1125273.8</v>
      </c>
    </row>
    <row r="240" spans="1:6" ht="47.25">
      <c r="A240" s="74" t="s">
        <v>815</v>
      </c>
      <c r="B240" s="35">
        <v>706</v>
      </c>
      <c r="C240" s="98" t="s">
        <v>18</v>
      </c>
      <c r="D240" s="98" t="s">
        <v>814</v>
      </c>
      <c r="E240" s="98"/>
      <c r="F240" s="99">
        <f>F241</f>
        <v>393084</v>
      </c>
    </row>
    <row r="241" spans="1:6" ht="31.5">
      <c r="A241" s="74" t="s">
        <v>743</v>
      </c>
      <c r="B241" s="35">
        <v>706</v>
      </c>
      <c r="C241" s="98" t="s">
        <v>18</v>
      </c>
      <c r="D241" s="98" t="s">
        <v>814</v>
      </c>
      <c r="E241" s="98" t="s">
        <v>744</v>
      </c>
      <c r="F241" s="99">
        <v>393084</v>
      </c>
    </row>
    <row r="242" spans="1:6" ht="31.5">
      <c r="A242" s="74" t="s">
        <v>23</v>
      </c>
      <c r="B242" s="35">
        <v>706</v>
      </c>
      <c r="C242" s="98" t="s">
        <v>149</v>
      </c>
      <c r="D242" s="98"/>
      <c r="E242" s="98"/>
      <c r="F242" s="99">
        <f>F243+F281</f>
        <v>552625164.3499999</v>
      </c>
    </row>
    <row r="243" spans="1:6" ht="31.5">
      <c r="A243" s="74" t="s">
        <v>70</v>
      </c>
      <c r="B243" s="35">
        <v>706</v>
      </c>
      <c r="C243" s="98" t="s">
        <v>149</v>
      </c>
      <c r="D243" s="98" t="s">
        <v>644</v>
      </c>
      <c r="E243" s="98"/>
      <c r="F243" s="99">
        <f>F244+F264+F271+F278</f>
        <v>520283004.34999996</v>
      </c>
    </row>
    <row r="244" spans="1:6" ht="31.5">
      <c r="A244" s="74" t="s">
        <v>416</v>
      </c>
      <c r="B244" s="35">
        <v>706</v>
      </c>
      <c r="C244" s="98" t="s">
        <v>149</v>
      </c>
      <c r="D244" s="98" t="s">
        <v>417</v>
      </c>
      <c r="E244" s="98"/>
      <c r="F244" s="99">
        <f>F245+F254+F258+F260+F262+F248+F250+F256+F252</f>
        <v>454215120.25</v>
      </c>
    </row>
    <row r="245" spans="1:6" ht="31.5">
      <c r="A245" s="74" t="s">
        <v>396</v>
      </c>
      <c r="B245" s="35">
        <v>706</v>
      </c>
      <c r="C245" s="98" t="s">
        <v>149</v>
      </c>
      <c r="D245" s="98" t="s">
        <v>421</v>
      </c>
      <c r="E245" s="98"/>
      <c r="F245" s="99">
        <f>F246+F247</f>
        <v>116804100.05</v>
      </c>
    </row>
    <row r="246" spans="1:6" ht="31.5">
      <c r="A246" s="74" t="s">
        <v>743</v>
      </c>
      <c r="B246" s="35">
        <v>706</v>
      </c>
      <c r="C246" s="98" t="s">
        <v>149</v>
      </c>
      <c r="D246" s="98" t="s">
        <v>421</v>
      </c>
      <c r="E246" s="98" t="s">
        <v>744</v>
      </c>
      <c r="F246" s="99">
        <v>115596059.05</v>
      </c>
    </row>
    <row r="247" spans="1:6" ht="31.5">
      <c r="A247" s="74" t="s">
        <v>736</v>
      </c>
      <c r="B247" s="35">
        <v>706</v>
      </c>
      <c r="C247" s="98" t="s">
        <v>149</v>
      </c>
      <c r="D247" s="98" t="s">
        <v>421</v>
      </c>
      <c r="E247" s="98" t="s">
        <v>737</v>
      </c>
      <c r="F247" s="99">
        <v>1208041</v>
      </c>
    </row>
    <row r="248" spans="1:6" ht="47.25">
      <c r="A248" s="74" t="s">
        <v>270</v>
      </c>
      <c r="B248" s="35">
        <v>706</v>
      </c>
      <c r="C248" s="98" t="s">
        <v>149</v>
      </c>
      <c r="D248" s="98" t="s">
        <v>269</v>
      </c>
      <c r="E248" s="98"/>
      <c r="F248" s="99">
        <f>F249</f>
        <v>663267</v>
      </c>
    </row>
    <row r="249" spans="1:6" ht="31.5">
      <c r="A249" s="74" t="s">
        <v>743</v>
      </c>
      <c r="B249" s="35">
        <v>706</v>
      </c>
      <c r="C249" s="98" t="s">
        <v>149</v>
      </c>
      <c r="D249" s="98" t="s">
        <v>269</v>
      </c>
      <c r="E249" s="98" t="s">
        <v>744</v>
      </c>
      <c r="F249" s="99">
        <v>663267</v>
      </c>
    </row>
    <row r="250" spans="1:6" ht="47.25">
      <c r="A250" s="74" t="s">
        <v>271</v>
      </c>
      <c r="B250" s="35">
        <v>706</v>
      </c>
      <c r="C250" s="98" t="s">
        <v>149</v>
      </c>
      <c r="D250" s="98" t="s">
        <v>127</v>
      </c>
      <c r="E250" s="98"/>
      <c r="F250" s="99">
        <f>F251</f>
        <v>263839</v>
      </c>
    </row>
    <row r="251" spans="1:6" ht="31.5">
      <c r="A251" s="74" t="s">
        <v>743</v>
      </c>
      <c r="B251" s="35">
        <v>706</v>
      </c>
      <c r="C251" s="98" t="s">
        <v>149</v>
      </c>
      <c r="D251" s="98" t="s">
        <v>127</v>
      </c>
      <c r="E251" s="98" t="s">
        <v>744</v>
      </c>
      <c r="F251" s="99">
        <v>263839</v>
      </c>
    </row>
    <row r="252" spans="1:6" ht="47.25">
      <c r="A252" s="74" t="s">
        <v>816</v>
      </c>
      <c r="B252" s="35">
        <v>706</v>
      </c>
      <c r="C252" s="98" t="s">
        <v>149</v>
      </c>
      <c r="D252" s="98" t="s">
        <v>817</v>
      </c>
      <c r="E252" s="98"/>
      <c r="F252" s="99">
        <f>F253</f>
        <v>46400</v>
      </c>
    </row>
    <row r="253" spans="1:6" ht="31.5">
      <c r="A253" s="74" t="s">
        <v>743</v>
      </c>
      <c r="B253" s="35">
        <v>706</v>
      </c>
      <c r="C253" s="98" t="s">
        <v>149</v>
      </c>
      <c r="D253" s="98" t="s">
        <v>817</v>
      </c>
      <c r="E253" s="98" t="s">
        <v>744</v>
      </c>
      <c r="F253" s="99">
        <v>46400</v>
      </c>
    </row>
    <row r="254" spans="1:6" ht="47.25">
      <c r="A254" s="74" t="s">
        <v>564</v>
      </c>
      <c r="B254" s="35">
        <v>706</v>
      </c>
      <c r="C254" s="98" t="s">
        <v>149</v>
      </c>
      <c r="D254" s="98" t="s">
        <v>422</v>
      </c>
      <c r="E254" s="98"/>
      <c r="F254" s="99">
        <f>F255</f>
        <v>12221714.2</v>
      </c>
    </row>
    <row r="255" spans="1:6" ht="31.5">
      <c r="A255" s="74" t="s">
        <v>743</v>
      </c>
      <c r="B255" s="35">
        <v>706</v>
      </c>
      <c r="C255" s="98" t="s">
        <v>149</v>
      </c>
      <c r="D255" s="98" t="s">
        <v>422</v>
      </c>
      <c r="E255" s="98" t="s">
        <v>744</v>
      </c>
      <c r="F255" s="99">
        <v>12221714.2</v>
      </c>
    </row>
    <row r="256" spans="1:6" ht="31.5">
      <c r="A256" s="74" t="s">
        <v>294</v>
      </c>
      <c r="B256" s="35">
        <v>706</v>
      </c>
      <c r="C256" s="98" t="s">
        <v>149</v>
      </c>
      <c r="D256" s="98" t="s">
        <v>293</v>
      </c>
      <c r="E256" s="98"/>
      <c r="F256" s="99">
        <f>F257</f>
        <v>1875000</v>
      </c>
    </row>
    <row r="257" spans="1:6" ht="31.5">
      <c r="A257" s="74" t="s">
        <v>743</v>
      </c>
      <c r="B257" s="35">
        <v>706</v>
      </c>
      <c r="C257" s="98" t="s">
        <v>149</v>
      </c>
      <c r="D257" s="98" t="s">
        <v>293</v>
      </c>
      <c r="E257" s="98" t="s">
        <v>744</v>
      </c>
      <c r="F257" s="99">
        <v>1875000</v>
      </c>
    </row>
    <row r="258" spans="1:6" ht="157.5">
      <c r="A258" s="74" t="s">
        <v>566</v>
      </c>
      <c r="B258" s="35">
        <v>706</v>
      </c>
      <c r="C258" s="98" t="s">
        <v>149</v>
      </c>
      <c r="D258" s="98" t="s">
        <v>418</v>
      </c>
      <c r="E258" s="98"/>
      <c r="F258" s="99">
        <f>F259</f>
        <v>279632400</v>
      </c>
    </row>
    <row r="259" spans="1:6" ht="31.5">
      <c r="A259" s="74" t="s">
        <v>743</v>
      </c>
      <c r="B259" s="35">
        <v>706</v>
      </c>
      <c r="C259" s="98" t="s">
        <v>149</v>
      </c>
      <c r="D259" s="98" t="s">
        <v>418</v>
      </c>
      <c r="E259" s="98" t="s">
        <v>744</v>
      </c>
      <c r="F259" s="99">
        <v>279632400</v>
      </c>
    </row>
    <row r="260" spans="1:6" ht="157.5">
      <c r="A260" s="74" t="s">
        <v>769</v>
      </c>
      <c r="B260" s="35">
        <v>706</v>
      </c>
      <c r="C260" s="98" t="s">
        <v>149</v>
      </c>
      <c r="D260" s="98" t="s">
        <v>419</v>
      </c>
      <c r="E260" s="98"/>
      <c r="F260" s="99">
        <f>F261</f>
        <v>9529000</v>
      </c>
    </row>
    <row r="261" spans="1:6" ht="31.5">
      <c r="A261" s="74" t="s">
        <v>743</v>
      </c>
      <c r="B261" s="35">
        <v>706</v>
      </c>
      <c r="C261" s="98" t="s">
        <v>149</v>
      </c>
      <c r="D261" s="98" t="s">
        <v>419</v>
      </c>
      <c r="E261" s="98" t="s">
        <v>744</v>
      </c>
      <c r="F261" s="99">
        <v>9529000</v>
      </c>
    </row>
    <row r="262" spans="1:6" ht="173.25">
      <c r="A262" s="74" t="s">
        <v>373</v>
      </c>
      <c r="B262" s="35">
        <v>706</v>
      </c>
      <c r="C262" s="98" t="s">
        <v>149</v>
      </c>
      <c r="D262" s="98" t="s">
        <v>420</v>
      </c>
      <c r="E262" s="98"/>
      <c r="F262" s="99">
        <f>F263</f>
        <v>33179400</v>
      </c>
    </row>
    <row r="263" spans="1:6" ht="31.5">
      <c r="A263" s="74" t="s">
        <v>743</v>
      </c>
      <c r="B263" s="35">
        <v>706</v>
      </c>
      <c r="C263" s="98" t="s">
        <v>149</v>
      </c>
      <c r="D263" s="98" t="s">
        <v>420</v>
      </c>
      <c r="E263" s="98" t="s">
        <v>744</v>
      </c>
      <c r="F263" s="99">
        <v>33179400</v>
      </c>
    </row>
    <row r="264" spans="1:6" ht="31.5">
      <c r="A264" s="74" t="s">
        <v>423</v>
      </c>
      <c r="B264" s="35">
        <v>706</v>
      </c>
      <c r="C264" s="98" t="s">
        <v>149</v>
      </c>
      <c r="D264" s="98" t="s">
        <v>424</v>
      </c>
      <c r="E264" s="98"/>
      <c r="F264" s="99">
        <f>F265+F269+F267</f>
        <v>56026417.21</v>
      </c>
    </row>
    <row r="265" spans="1:6" ht="31.5">
      <c r="A265" s="74" t="s">
        <v>397</v>
      </c>
      <c r="B265" s="35">
        <v>706</v>
      </c>
      <c r="C265" s="98" t="s">
        <v>149</v>
      </c>
      <c r="D265" s="98" t="s">
        <v>425</v>
      </c>
      <c r="E265" s="98"/>
      <c r="F265" s="99">
        <f>F266</f>
        <v>50866217.21</v>
      </c>
    </row>
    <row r="266" spans="1:6" ht="31.5">
      <c r="A266" s="74" t="s">
        <v>743</v>
      </c>
      <c r="B266" s="35">
        <v>706</v>
      </c>
      <c r="C266" s="98" t="s">
        <v>149</v>
      </c>
      <c r="D266" s="98" t="s">
        <v>425</v>
      </c>
      <c r="E266" s="98" t="s">
        <v>744</v>
      </c>
      <c r="F266" s="99">
        <v>50866217.21</v>
      </c>
    </row>
    <row r="267" spans="1:6" ht="47.25">
      <c r="A267" s="74" t="s">
        <v>564</v>
      </c>
      <c r="B267" s="35">
        <v>706</v>
      </c>
      <c r="C267" s="98" t="s">
        <v>149</v>
      </c>
      <c r="D267" s="98" t="s">
        <v>309</v>
      </c>
      <c r="E267" s="98"/>
      <c r="F267" s="99">
        <f>F268</f>
        <v>440200</v>
      </c>
    </row>
    <row r="268" spans="1:6" ht="31.5">
      <c r="A268" s="74" t="s">
        <v>743</v>
      </c>
      <c r="B268" s="35">
        <v>706</v>
      </c>
      <c r="C268" s="98" t="s">
        <v>149</v>
      </c>
      <c r="D268" s="98" t="s">
        <v>309</v>
      </c>
      <c r="E268" s="98" t="s">
        <v>744</v>
      </c>
      <c r="F268" s="99">
        <v>440200</v>
      </c>
    </row>
    <row r="269" spans="1:6" ht="78.75">
      <c r="A269" s="74" t="s">
        <v>798</v>
      </c>
      <c r="B269" s="35">
        <v>706</v>
      </c>
      <c r="C269" s="98" t="s">
        <v>149</v>
      </c>
      <c r="D269" s="98" t="s">
        <v>272</v>
      </c>
      <c r="E269" s="98"/>
      <c r="F269" s="99">
        <f>F270</f>
        <v>4720000</v>
      </c>
    </row>
    <row r="270" spans="1:6" ht="31.5">
      <c r="A270" s="74" t="s">
        <v>743</v>
      </c>
      <c r="B270" s="35">
        <v>706</v>
      </c>
      <c r="C270" s="98" t="s">
        <v>149</v>
      </c>
      <c r="D270" s="98" t="s">
        <v>272</v>
      </c>
      <c r="E270" s="98" t="s">
        <v>744</v>
      </c>
      <c r="F270" s="99">
        <v>4720000</v>
      </c>
    </row>
    <row r="271" spans="1:6" ht="47.25">
      <c r="A271" s="74" t="s">
        <v>426</v>
      </c>
      <c r="B271" s="35">
        <v>706</v>
      </c>
      <c r="C271" s="98" t="s">
        <v>149</v>
      </c>
      <c r="D271" s="98" t="s">
        <v>434</v>
      </c>
      <c r="E271" s="98"/>
      <c r="F271" s="99">
        <f>F274+F272+F276</f>
        <v>9891466.89</v>
      </c>
    </row>
    <row r="272" spans="1:6" ht="31.5">
      <c r="A272" s="74" t="s">
        <v>395</v>
      </c>
      <c r="B272" s="35">
        <v>706</v>
      </c>
      <c r="C272" s="98" t="s">
        <v>149</v>
      </c>
      <c r="D272" s="98" t="s">
        <v>696</v>
      </c>
      <c r="E272" s="98"/>
      <c r="F272" s="99">
        <f>F273</f>
        <v>8741342.43</v>
      </c>
    </row>
    <row r="273" spans="1:6" ht="31.5">
      <c r="A273" s="74" t="s">
        <v>743</v>
      </c>
      <c r="B273" s="35">
        <v>706</v>
      </c>
      <c r="C273" s="98" t="s">
        <v>149</v>
      </c>
      <c r="D273" s="98" t="s">
        <v>696</v>
      </c>
      <c r="E273" s="98" t="s">
        <v>744</v>
      </c>
      <c r="F273" s="99">
        <v>8741342.43</v>
      </c>
    </row>
    <row r="274" spans="1:6" ht="126">
      <c r="A274" s="74" t="s">
        <v>398</v>
      </c>
      <c r="B274" s="35">
        <v>706</v>
      </c>
      <c r="C274" s="98" t="s">
        <v>149</v>
      </c>
      <c r="D274" s="98" t="s">
        <v>637</v>
      </c>
      <c r="E274" s="98"/>
      <c r="F274" s="99">
        <f>F275</f>
        <v>772800</v>
      </c>
    </row>
    <row r="275" spans="1:6" ht="31.5">
      <c r="A275" s="74" t="s">
        <v>748</v>
      </c>
      <c r="B275" s="35">
        <v>706</v>
      </c>
      <c r="C275" s="98" t="s">
        <v>149</v>
      </c>
      <c r="D275" s="98" t="s">
        <v>637</v>
      </c>
      <c r="E275" s="98" t="s">
        <v>747</v>
      </c>
      <c r="F275" s="99">
        <v>772800</v>
      </c>
    </row>
    <row r="276" spans="1:6" ht="47.25">
      <c r="A276" s="133" t="s">
        <v>819</v>
      </c>
      <c r="B276" s="35">
        <v>706</v>
      </c>
      <c r="C276" s="98" t="s">
        <v>149</v>
      </c>
      <c r="D276" s="98" t="s">
        <v>818</v>
      </c>
      <c r="E276" s="98"/>
      <c r="F276" s="99">
        <f>F277</f>
        <v>377324.46</v>
      </c>
    </row>
    <row r="277" spans="1:6" ht="31.5">
      <c r="A277" s="74" t="s">
        <v>743</v>
      </c>
      <c r="B277" s="35">
        <v>706</v>
      </c>
      <c r="C277" s="98" t="s">
        <v>149</v>
      </c>
      <c r="D277" s="98" t="s">
        <v>818</v>
      </c>
      <c r="E277" s="98" t="s">
        <v>744</v>
      </c>
      <c r="F277" s="99">
        <v>377324.46</v>
      </c>
    </row>
    <row r="278" spans="1:6" ht="47.25">
      <c r="A278" s="74" t="s">
        <v>126</v>
      </c>
      <c r="B278" s="35">
        <v>706</v>
      </c>
      <c r="C278" s="98" t="s">
        <v>149</v>
      </c>
      <c r="D278" s="98" t="s">
        <v>268</v>
      </c>
      <c r="E278" s="98"/>
      <c r="F278" s="99">
        <f>F279</f>
        <v>150000</v>
      </c>
    </row>
    <row r="279" spans="1:6" ht="47.25">
      <c r="A279" s="133" t="s">
        <v>857</v>
      </c>
      <c r="B279" s="35">
        <v>706</v>
      </c>
      <c r="C279" s="98" t="s">
        <v>149</v>
      </c>
      <c r="D279" s="98" t="s">
        <v>814</v>
      </c>
      <c r="E279" s="98"/>
      <c r="F279" s="99">
        <f>F280</f>
        <v>150000</v>
      </c>
    </row>
    <row r="280" spans="1:6" ht="31.5">
      <c r="A280" s="74" t="s">
        <v>743</v>
      </c>
      <c r="B280" s="35">
        <v>706</v>
      </c>
      <c r="C280" s="98" t="s">
        <v>149</v>
      </c>
      <c r="D280" s="98" t="s">
        <v>814</v>
      </c>
      <c r="E280" s="98" t="s">
        <v>744</v>
      </c>
      <c r="F280" s="99">
        <v>150000</v>
      </c>
    </row>
    <row r="281" spans="1:6" ht="31.5">
      <c r="A281" s="74" t="s">
        <v>570</v>
      </c>
      <c r="B281" s="35">
        <v>706</v>
      </c>
      <c r="C281" s="98" t="s">
        <v>149</v>
      </c>
      <c r="D281" s="98" t="s">
        <v>463</v>
      </c>
      <c r="E281" s="98"/>
      <c r="F281" s="99">
        <f>F282</f>
        <v>32342160</v>
      </c>
    </row>
    <row r="282" spans="1:6" ht="31.5">
      <c r="A282" s="74" t="s">
        <v>469</v>
      </c>
      <c r="B282" s="35">
        <v>706</v>
      </c>
      <c r="C282" s="98" t="s">
        <v>149</v>
      </c>
      <c r="D282" s="98" t="s">
        <v>471</v>
      </c>
      <c r="E282" s="98"/>
      <c r="F282" s="99">
        <f>F283+F287+F289+F285</f>
        <v>32342160</v>
      </c>
    </row>
    <row r="283" spans="1:6" ht="31.5">
      <c r="A283" s="74" t="s">
        <v>397</v>
      </c>
      <c r="B283" s="35">
        <v>706</v>
      </c>
      <c r="C283" s="98" t="s">
        <v>149</v>
      </c>
      <c r="D283" s="98" t="s">
        <v>472</v>
      </c>
      <c r="E283" s="98"/>
      <c r="F283" s="99">
        <f>F284</f>
        <v>25205000</v>
      </c>
    </row>
    <row r="284" spans="1:6" ht="31.5">
      <c r="A284" s="74" t="s">
        <v>743</v>
      </c>
      <c r="B284" s="35">
        <v>706</v>
      </c>
      <c r="C284" s="98" t="s">
        <v>149</v>
      </c>
      <c r="D284" s="98" t="s">
        <v>472</v>
      </c>
      <c r="E284" s="98" t="s">
        <v>744</v>
      </c>
      <c r="F284" s="99">
        <v>25205000</v>
      </c>
    </row>
    <row r="285" spans="1:6" ht="31.5">
      <c r="A285" s="74" t="s">
        <v>370</v>
      </c>
      <c r="B285" s="35">
        <v>706</v>
      </c>
      <c r="C285" s="98" t="s">
        <v>149</v>
      </c>
      <c r="D285" s="98" t="s">
        <v>369</v>
      </c>
      <c r="E285" s="98"/>
      <c r="F285" s="99">
        <f>F286</f>
        <v>700000</v>
      </c>
    </row>
    <row r="286" spans="1:6" ht="31.5">
      <c r="A286" s="74" t="s">
        <v>743</v>
      </c>
      <c r="B286" s="35">
        <v>706</v>
      </c>
      <c r="C286" s="98" t="s">
        <v>149</v>
      </c>
      <c r="D286" s="98" t="s">
        <v>369</v>
      </c>
      <c r="E286" s="98" t="s">
        <v>744</v>
      </c>
      <c r="F286" s="99">
        <v>700000</v>
      </c>
    </row>
    <row r="287" spans="1:6" ht="78.75">
      <c r="A287" s="74" t="s">
        <v>798</v>
      </c>
      <c r="B287" s="35">
        <v>706</v>
      </c>
      <c r="C287" s="98" t="s">
        <v>149</v>
      </c>
      <c r="D287" s="98" t="s">
        <v>273</v>
      </c>
      <c r="E287" s="98"/>
      <c r="F287" s="99">
        <f>F288</f>
        <v>6090000</v>
      </c>
    </row>
    <row r="288" spans="1:6" ht="31.5">
      <c r="A288" s="74" t="s">
        <v>743</v>
      </c>
      <c r="B288" s="35">
        <v>706</v>
      </c>
      <c r="C288" s="98" t="s">
        <v>149</v>
      </c>
      <c r="D288" s="98" t="s">
        <v>273</v>
      </c>
      <c r="E288" s="98" t="s">
        <v>744</v>
      </c>
      <c r="F288" s="99">
        <v>6090000</v>
      </c>
    </row>
    <row r="289" spans="1:6" ht="31.5">
      <c r="A289" s="74" t="s">
        <v>799</v>
      </c>
      <c r="B289" s="35">
        <v>706</v>
      </c>
      <c r="C289" s="98" t="s">
        <v>149</v>
      </c>
      <c r="D289" s="98" t="s">
        <v>295</v>
      </c>
      <c r="E289" s="98"/>
      <c r="F289" s="99">
        <f>F290</f>
        <v>347160</v>
      </c>
    </row>
    <row r="290" spans="1:6" ht="31.5">
      <c r="A290" s="74" t="s">
        <v>743</v>
      </c>
      <c r="B290" s="35">
        <v>706</v>
      </c>
      <c r="C290" s="98" t="s">
        <v>149</v>
      </c>
      <c r="D290" s="98" t="s">
        <v>295</v>
      </c>
      <c r="E290" s="98" t="s">
        <v>744</v>
      </c>
      <c r="F290" s="99">
        <v>347160</v>
      </c>
    </row>
    <row r="291" spans="1:6" ht="31.5">
      <c r="A291" s="74" t="s">
        <v>767</v>
      </c>
      <c r="B291" s="35">
        <v>706</v>
      </c>
      <c r="C291" s="98" t="s">
        <v>19</v>
      </c>
      <c r="D291" s="98"/>
      <c r="E291" s="98"/>
      <c r="F291" s="99">
        <f>F294</f>
        <v>369436.7</v>
      </c>
    </row>
    <row r="292" spans="1:6" ht="31.5">
      <c r="A292" s="74" t="s">
        <v>70</v>
      </c>
      <c r="B292" s="35">
        <v>706</v>
      </c>
      <c r="C292" s="98" t="s">
        <v>19</v>
      </c>
      <c r="D292" s="98" t="s">
        <v>644</v>
      </c>
      <c r="E292" s="98"/>
      <c r="F292" s="99">
        <f>F294</f>
        <v>369436.7</v>
      </c>
    </row>
    <row r="293" spans="1:6" ht="31.5">
      <c r="A293" s="74" t="s">
        <v>541</v>
      </c>
      <c r="B293" s="35">
        <v>706</v>
      </c>
      <c r="C293" s="98" t="s">
        <v>19</v>
      </c>
      <c r="D293" s="98" t="s">
        <v>431</v>
      </c>
      <c r="E293" s="98"/>
      <c r="F293" s="99">
        <f>F294</f>
        <v>369436.7</v>
      </c>
    </row>
    <row r="294" spans="1:6" ht="31.5">
      <c r="A294" s="74" t="s">
        <v>752</v>
      </c>
      <c r="B294" s="35">
        <v>706</v>
      </c>
      <c r="C294" s="98" t="s">
        <v>19</v>
      </c>
      <c r="D294" s="98" t="s">
        <v>632</v>
      </c>
      <c r="E294" s="98"/>
      <c r="F294" s="99">
        <f>F295+F296</f>
        <v>369436.7</v>
      </c>
    </row>
    <row r="295" spans="1:6" ht="47.25">
      <c r="A295" s="74" t="s">
        <v>733</v>
      </c>
      <c r="B295" s="35">
        <v>706</v>
      </c>
      <c r="C295" s="98" t="s">
        <v>19</v>
      </c>
      <c r="D295" s="98" t="s">
        <v>632</v>
      </c>
      <c r="E295" s="98" t="s">
        <v>734</v>
      </c>
      <c r="F295" s="99">
        <v>354936.7</v>
      </c>
    </row>
    <row r="296" spans="1:6" ht="31.5">
      <c r="A296" s="74" t="s">
        <v>380</v>
      </c>
      <c r="B296" s="35">
        <v>706</v>
      </c>
      <c r="C296" s="98" t="s">
        <v>19</v>
      </c>
      <c r="D296" s="98" t="s">
        <v>632</v>
      </c>
      <c r="E296" s="98" t="s">
        <v>735</v>
      </c>
      <c r="F296" s="99">
        <v>14500</v>
      </c>
    </row>
    <row r="297" spans="1:6" ht="31.5">
      <c r="A297" s="74" t="s">
        <v>159</v>
      </c>
      <c r="B297" s="35">
        <v>706</v>
      </c>
      <c r="C297" s="98" t="s">
        <v>150</v>
      </c>
      <c r="D297" s="98"/>
      <c r="E297" s="98"/>
      <c r="F297" s="99">
        <f>F298+F312+F318</f>
        <v>31097172.37</v>
      </c>
    </row>
    <row r="298" spans="1:6" ht="31.5">
      <c r="A298" s="74" t="s">
        <v>70</v>
      </c>
      <c r="B298" s="35">
        <v>706</v>
      </c>
      <c r="C298" s="98" t="s">
        <v>150</v>
      </c>
      <c r="D298" s="98" t="s">
        <v>644</v>
      </c>
      <c r="E298" s="98"/>
      <c r="F298" s="99">
        <f>F299</f>
        <v>20219997.37</v>
      </c>
    </row>
    <row r="299" spans="1:6" ht="31.5">
      <c r="A299" s="74" t="s">
        <v>430</v>
      </c>
      <c r="B299" s="35">
        <v>706</v>
      </c>
      <c r="C299" s="98" t="s">
        <v>150</v>
      </c>
      <c r="D299" s="98" t="s">
        <v>427</v>
      </c>
      <c r="E299" s="98"/>
      <c r="F299" s="99">
        <f>F300+F306+F309+F303</f>
        <v>20219997.37</v>
      </c>
    </row>
    <row r="300" spans="1:6" ht="31.5">
      <c r="A300" s="74" t="s">
        <v>103</v>
      </c>
      <c r="B300" s="35">
        <v>706</v>
      </c>
      <c r="C300" s="98" t="s">
        <v>150</v>
      </c>
      <c r="D300" s="98" t="s">
        <v>628</v>
      </c>
      <c r="E300" s="98"/>
      <c r="F300" s="99">
        <f>F302+F301</f>
        <v>1721750.5299999998</v>
      </c>
    </row>
    <row r="301" spans="1:6" ht="31.5">
      <c r="A301" s="74" t="s">
        <v>748</v>
      </c>
      <c r="B301" s="35">
        <v>706</v>
      </c>
      <c r="C301" s="98" t="s">
        <v>150</v>
      </c>
      <c r="D301" s="98" t="s">
        <v>628</v>
      </c>
      <c r="E301" s="98" t="s">
        <v>747</v>
      </c>
      <c r="F301" s="99">
        <v>298275.6</v>
      </c>
    </row>
    <row r="302" spans="1:6" ht="31.5">
      <c r="A302" s="74" t="s">
        <v>743</v>
      </c>
      <c r="B302" s="35">
        <v>706</v>
      </c>
      <c r="C302" s="98" t="s">
        <v>150</v>
      </c>
      <c r="D302" s="98" t="s">
        <v>628</v>
      </c>
      <c r="E302" s="98" t="s">
        <v>744</v>
      </c>
      <c r="F302" s="99">
        <v>1423474.93</v>
      </c>
    </row>
    <row r="303" spans="1:6" ht="31.5">
      <c r="A303" s="74" t="s">
        <v>800</v>
      </c>
      <c r="B303" s="35">
        <v>706</v>
      </c>
      <c r="C303" s="98" t="s">
        <v>150</v>
      </c>
      <c r="D303" s="98" t="s">
        <v>296</v>
      </c>
      <c r="E303" s="98"/>
      <c r="F303" s="99">
        <f>F304+F305</f>
        <v>1083646.84</v>
      </c>
    </row>
    <row r="304" spans="1:6" ht="31.5">
      <c r="A304" s="74" t="s">
        <v>389</v>
      </c>
      <c r="B304" s="35">
        <v>706</v>
      </c>
      <c r="C304" s="98" t="s">
        <v>150</v>
      </c>
      <c r="D304" s="98" t="s">
        <v>296</v>
      </c>
      <c r="E304" s="98" t="s">
        <v>751</v>
      </c>
      <c r="F304" s="99">
        <v>673012.06</v>
      </c>
    </row>
    <row r="305" spans="1:6" ht="31.5">
      <c r="A305" s="74" t="s">
        <v>743</v>
      </c>
      <c r="B305" s="35">
        <v>706</v>
      </c>
      <c r="C305" s="98" t="s">
        <v>150</v>
      </c>
      <c r="D305" s="98" t="s">
        <v>296</v>
      </c>
      <c r="E305" s="98" t="s">
        <v>744</v>
      </c>
      <c r="F305" s="99">
        <v>410634.78</v>
      </c>
    </row>
    <row r="306" spans="1:6" ht="47.25">
      <c r="A306" s="74" t="s">
        <v>399</v>
      </c>
      <c r="B306" s="35">
        <v>706</v>
      </c>
      <c r="C306" s="98" t="s">
        <v>150</v>
      </c>
      <c r="D306" s="98" t="s">
        <v>629</v>
      </c>
      <c r="E306" s="98"/>
      <c r="F306" s="99">
        <f>F308+F307</f>
        <v>15544500</v>
      </c>
    </row>
    <row r="307" spans="1:6" ht="31.5">
      <c r="A307" s="74" t="s">
        <v>748</v>
      </c>
      <c r="B307" s="35">
        <v>706</v>
      </c>
      <c r="C307" s="98" t="s">
        <v>150</v>
      </c>
      <c r="D307" s="98" t="s">
        <v>629</v>
      </c>
      <c r="E307" s="98" t="s">
        <v>747</v>
      </c>
      <c r="F307" s="99">
        <v>10504463.4</v>
      </c>
    </row>
    <row r="308" spans="1:6" ht="31.5">
      <c r="A308" s="74" t="s">
        <v>743</v>
      </c>
      <c r="B308" s="35">
        <v>706</v>
      </c>
      <c r="C308" s="98" t="s">
        <v>150</v>
      </c>
      <c r="D308" s="98" t="s">
        <v>629</v>
      </c>
      <c r="E308" s="98" t="s">
        <v>744</v>
      </c>
      <c r="F308" s="99">
        <v>5040036.6</v>
      </c>
    </row>
    <row r="309" spans="1:6" ht="31.5">
      <c r="A309" s="74" t="s">
        <v>400</v>
      </c>
      <c r="B309" s="35">
        <v>706</v>
      </c>
      <c r="C309" s="98" t="s">
        <v>150</v>
      </c>
      <c r="D309" s="98" t="s">
        <v>630</v>
      </c>
      <c r="E309" s="98"/>
      <c r="F309" s="99">
        <f>F311+F310</f>
        <v>1870100</v>
      </c>
    </row>
    <row r="310" spans="1:6" ht="31.5">
      <c r="A310" s="74" t="s">
        <v>748</v>
      </c>
      <c r="B310" s="35">
        <v>706</v>
      </c>
      <c r="C310" s="98" t="s">
        <v>150</v>
      </c>
      <c r="D310" s="98" t="s">
        <v>630</v>
      </c>
      <c r="E310" s="98" t="s">
        <v>747</v>
      </c>
      <c r="F310" s="99">
        <v>1473606.26</v>
      </c>
    </row>
    <row r="311" spans="1:6" ht="31.5">
      <c r="A311" s="74" t="s">
        <v>743</v>
      </c>
      <c r="B311" s="35">
        <v>706</v>
      </c>
      <c r="C311" s="98" t="s">
        <v>150</v>
      </c>
      <c r="D311" s="98" t="s">
        <v>630</v>
      </c>
      <c r="E311" s="98" t="s">
        <v>744</v>
      </c>
      <c r="F311" s="99">
        <v>396493.74</v>
      </c>
    </row>
    <row r="312" spans="1:6" ht="47.25">
      <c r="A312" s="74" t="s">
        <v>443</v>
      </c>
      <c r="B312" s="35">
        <v>706</v>
      </c>
      <c r="C312" s="98" t="s">
        <v>150</v>
      </c>
      <c r="D312" s="98" t="s">
        <v>444</v>
      </c>
      <c r="E312" s="98"/>
      <c r="F312" s="99">
        <f>F313</f>
        <v>10697175</v>
      </c>
    </row>
    <row r="313" spans="1:6" ht="31.5">
      <c r="A313" s="74" t="s">
        <v>381</v>
      </c>
      <c r="B313" s="35">
        <v>706</v>
      </c>
      <c r="C313" s="98" t="s">
        <v>150</v>
      </c>
      <c r="D313" s="98" t="s">
        <v>446</v>
      </c>
      <c r="E313" s="98"/>
      <c r="F313" s="99">
        <f>F314+F316</f>
        <v>10697175</v>
      </c>
    </row>
    <row r="314" spans="1:6" ht="31.5">
      <c r="A314" s="74" t="s">
        <v>750</v>
      </c>
      <c r="B314" s="35">
        <v>706</v>
      </c>
      <c r="C314" s="98" t="s">
        <v>150</v>
      </c>
      <c r="D314" s="98" t="s">
        <v>447</v>
      </c>
      <c r="E314" s="98"/>
      <c r="F314" s="99">
        <f>F315</f>
        <v>10326175</v>
      </c>
    </row>
    <row r="315" spans="1:6" ht="31.5">
      <c r="A315" s="74" t="s">
        <v>743</v>
      </c>
      <c r="B315" s="35">
        <v>706</v>
      </c>
      <c r="C315" s="98" t="s">
        <v>150</v>
      </c>
      <c r="D315" s="98" t="s">
        <v>447</v>
      </c>
      <c r="E315" s="98" t="s">
        <v>744</v>
      </c>
      <c r="F315" s="99">
        <v>10326175</v>
      </c>
    </row>
    <row r="316" spans="1:6" ht="47.25">
      <c r="A316" s="74" t="s">
        <v>564</v>
      </c>
      <c r="B316" s="35">
        <v>706</v>
      </c>
      <c r="C316" s="98" t="s">
        <v>150</v>
      </c>
      <c r="D316" s="98" t="s">
        <v>297</v>
      </c>
      <c r="E316" s="98"/>
      <c r="F316" s="99">
        <f>F317</f>
        <v>371000</v>
      </c>
    </row>
    <row r="317" spans="1:6" ht="31.5">
      <c r="A317" s="74" t="s">
        <v>743</v>
      </c>
      <c r="B317" s="35">
        <v>706</v>
      </c>
      <c r="C317" s="98" t="s">
        <v>150</v>
      </c>
      <c r="D317" s="98" t="s">
        <v>297</v>
      </c>
      <c r="E317" s="98" t="s">
        <v>744</v>
      </c>
      <c r="F317" s="99">
        <v>371000</v>
      </c>
    </row>
    <row r="318" spans="1:6" ht="31.5">
      <c r="A318" s="74" t="s">
        <v>525</v>
      </c>
      <c r="B318" s="35">
        <v>706</v>
      </c>
      <c r="C318" s="98" t="s">
        <v>150</v>
      </c>
      <c r="D318" s="98" t="s">
        <v>526</v>
      </c>
      <c r="E318" s="98"/>
      <c r="F318" s="99">
        <f>F319</f>
        <v>180000</v>
      </c>
    </row>
    <row r="319" spans="1:6" ht="31.5">
      <c r="A319" s="74" t="s">
        <v>530</v>
      </c>
      <c r="B319" s="35">
        <v>706</v>
      </c>
      <c r="C319" s="98" t="s">
        <v>150</v>
      </c>
      <c r="D319" s="98" t="s">
        <v>532</v>
      </c>
      <c r="E319" s="98"/>
      <c r="F319" s="99">
        <f>F320</f>
        <v>180000</v>
      </c>
    </row>
    <row r="320" spans="1:6" ht="31.5">
      <c r="A320" s="74" t="s">
        <v>103</v>
      </c>
      <c r="B320" s="35">
        <v>706</v>
      </c>
      <c r="C320" s="98" t="s">
        <v>150</v>
      </c>
      <c r="D320" s="98" t="s">
        <v>531</v>
      </c>
      <c r="E320" s="98"/>
      <c r="F320" s="99">
        <f>F321</f>
        <v>180000</v>
      </c>
    </row>
    <row r="321" spans="1:6" ht="31.5">
      <c r="A321" s="74" t="s">
        <v>743</v>
      </c>
      <c r="B321" s="35">
        <v>706</v>
      </c>
      <c r="C321" s="98" t="s">
        <v>150</v>
      </c>
      <c r="D321" s="98" t="s">
        <v>531</v>
      </c>
      <c r="E321" s="98" t="s">
        <v>744</v>
      </c>
      <c r="F321" s="99">
        <v>180000</v>
      </c>
    </row>
    <row r="322" spans="1:6" ht="31.5">
      <c r="A322" s="74" t="s">
        <v>151</v>
      </c>
      <c r="B322" s="35">
        <v>706</v>
      </c>
      <c r="C322" s="98" t="s">
        <v>152</v>
      </c>
      <c r="D322" s="98"/>
      <c r="E322" s="98"/>
      <c r="F322" s="99">
        <f>F323</f>
        <v>26931184.47</v>
      </c>
    </row>
    <row r="323" spans="1:6" ht="31.5">
      <c r="A323" s="74" t="s">
        <v>70</v>
      </c>
      <c r="B323" s="35">
        <v>706</v>
      </c>
      <c r="C323" s="98" t="s">
        <v>152</v>
      </c>
      <c r="D323" s="98" t="s">
        <v>644</v>
      </c>
      <c r="E323" s="98"/>
      <c r="F323" s="99">
        <f>F324+F328</f>
        <v>26931184.47</v>
      </c>
    </row>
    <row r="324" spans="1:6" ht="31.5">
      <c r="A324" s="74" t="s">
        <v>432</v>
      </c>
      <c r="B324" s="35">
        <v>706</v>
      </c>
      <c r="C324" s="98" t="s">
        <v>152</v>
      </c>
      <c r="D324" s="98" t="s">
        <v>429</v>
      </c>
      <c r="E324" s="98"/>
      <c r="F324" s="99">
        <f>F325</f>
        <v>1815140.3599999999</v>
      </c>
    </row>
    <row r="325" spans="1:6" ht="31.5">
      <c r="A325" s="74" t="s">
        <v>401</v>
      </c>
      <c r="B325" s="35">
        <v>706</v>
      </c>
      <c r="C325" s="98" t="s">
        <v>152</v>
      </c>
      <c r="D325" s="98" t="s">
        <v>631</v>
      </c>
      <c r="E325" s="98"/>
      <c r="F325" s="99">
        <f>F326+F327</f>
        <v>1815140.3599999999</v>
      </c>
    </row>
    <row r="326" spans="1:6" ht="47.25">
      <c r="A326" s="74" t="s">
        <v>733</v>
      </c>
      <c r="B326" s="35">
        <v>706</v>
      </c>
      <c r="C326" s="98" t="s">
        <v>152</v>
      </c>
      <c r="D326" s="98" t="s">
        <v>631</v>
      </c>
      <c r="E326" s="98" t="s">
        <v>734</v>
      </c>
      <c r="F326" s="99">
        <v>290281.63</v>
      </c>
    </row>
    <row r="327" spans="1:6" ht="31.5">
      <c r="A327" s="74" t="s">
        <v>380</v>
      </c>
      <c r="B327" s="35">
        <v>706</v>
      </c>
      <c r="C327" s="98" t="s">
        <v>152</v>
      </c>
      <c r="D327" s="98" t="s">
        <v>631</v>
      </c>
      <c r="E327" s="98" t="s">
        <v>735</v>
      </c>
      <c r="F327" s="99">
        <v>1524858.73</v>
      </c>
    </row>
    <row r="328" spans="1:6" ht="31.5">
      <c r="A328" s="74" t="s">
        <v>435</v>
      </c>
      <c r="B328" s="35">
        <v>706</v>
      </c>
      <c r="C328" s="98" t="s">
        <v>152</v>
      </c>
      <c r="D328" s="98" t="s">
        <v>433</v>
      </c>
      <c r="E328" s="98"/>
      <c r="F328" s="99">
        <f>F329</f>
        <v>25116044.11</v>
      </c>
    </row>
    <row r="329" spans="1:6" ht="47.25">
      <c r="A329" s="74" t="s">
        <v>101</v>
      </c>
      <c r="B329" s="35">
        <v>706</v>
      </c>
      <c r="C329" s="98" t="s">
        <v>152</v>
      </c>
      <c r="D329" s="98" t="s">
        <v>633</v>
      </c>
      <c r="E329" s="98"/>
      <c r="F329" s="99">
        <f>F330+F331+F332</f>
        <v>25116044.11</v>
      </c>
    </row>
    <row r="330" spans="1:6" ht="47.25">
      <c r="A330" s="74" t="s">
        <v>733</v>
      </c>
      <c r="B330" s="35">
        <v>706</v>
      </c>
      <c r="C330" s="98" t="s">
        <v>152</v>
      </c>
      <c r="D330" s="98" t="s">
        <v>633</v>
      </c>
      <c r="E330" s="98" t="s">
        <v>734</v>
      </c>
      <c r="F330" s="99">
        <v>20942729.41</v>
      </c>
    </row>
    <row r="331" spans="1:6" ht="31.5">
      <c r="A331" s="74" t="s">
        <v>380</v>
      </c>
      <c r="B331" s="35">
        <v>706</v>
      </c>
      <c r="C331" s="98" t="s">
        <v>152</v>
      </c>
      <c r="D331" s="98" t="s">
        <v>633</v>
      </c>
      <c r="E331" s="98" t="s">
        <v>735</v>
      </c>
      <c r="F331" s="99">
        <v>4040437.05</v>
      </c>
    </row>
    <row r="332" spans="1:6" ht="18" customHeight="1">
      <c r="A332" s="74" t="s">
        <v>736</v>
      </c>
      <c r="B332" s="35">
        <v>706</v>
      </c>
      <c r="C332" s="98" t="s">
        <v>152</v>
      </c>
      <c r="D332" s="98" t="s">
        <v>633</v>
      </c>
      <c r="E332" s="98" t="s">
        <v>737</v>
      </c>
      <c r="F332" s="99">
        <v>132877.65</v>
      </c>
    </row>
    <row r="333" spans="1:6" ht="16.5" customHeight="1">
      <c r="A333" s="74" t="s">
        <v>390</v>
      </c>
      <c r="B333" s="35">
        <v>706</v>
      </c>
      <c r="C333" s="98" t="s">
        <v>20</v>
      </c>
      <c r="D333" s="98"/>
      <c r="E333" s="98"/>
      <c r="F333" s="99">
        <f>F334</f>
        <v>54620700</v>
      </c>
    </row>
    <row r="334" spans="1:6" ht="20.25" customHeight="1">
      <c r="A334" s="74" t="s">
        <v>153</v>
      </c>
      <c r="B334" s="35">
        <v>706</v>
      </c>
      <c r="C334" s="98" t="s">
        <v>21</v>
      </c>
      <c r="D334" s="98"/>
      <c r="E334" s="98"/>
      <c r="F334" s="99">
        <f>F335</f>
        <v>54620700</v>
      </c>
    </row>
    <row r="335" spans="1:6" ht="31.5">
      <c r="A335" s="74" t="s">
        <v>570</v>
      </c>
      <c r="B335" s="35">
        <v>706</v>
      </c>
      <c r="C335" s="98" t="s">
        <v>21</v>
      </c>
      <c r="D335" s="98" t="s">
        <v>463</v>
      </c>
      <c r="E335" s="98"/>
      <c r="F335" s="99">
        <f>F336</f>
        <v>54620700</v>
      </c>
    </row>
    <row r="336" spans="1:6" ht="47.25">
      <c r="A336" s="74" t="s">
        <v>465</v>
      </c>
      <c r="B336" s="35">
        <v>706</v>
      </c>
      <c r="C336" s="98" t="s">
        <v>21</v>
      </c>
      <c r="D336" s="98" t="s">
        <v>464</v>
      </c>
      <c r="E336" s="98"/>
      <c r="F336" s="99">
        <f>F337+F339+F341+F353+F356+F358+F343+F345+F363+F349+F351+F347+F361+F365+F367</f>
        <v>54620700</v>
      </c>
    </row>
    <row r="337" spans="1:6" ht="18" customHeight="1">
      <c r="A337" s="74" t="s">
        <v>374</v>
      </c>
      <c r="B337" s="35">
        <v>706</v>
      </c>
      <c r="C337" s="98" t="s">
        <v>21</v>
      </c>
      <c r="D337" s="98" t="s">
        <v>466</v>
      </c>
      <c r="E337" s="98"/>
      <c r="F337" s="99">
        <f>F338</f>
        <v>26318000</v>
      </c>
    </row>
    <row r="338" spans="1:6" ht="31.5">
      <c r="A338" s="74" t="s">
        <v>743</v>
      </c>
      <c r="B338" s="35">
        <v>706</v>
      </c>
      <c r="C338" s="98" t="s">
        <v>21</v>
      </c>
      <c r="D338" s="98" t="s">
        <v>466</v>
      </c>
      <c r="E338" s="98" t="s">
        <v>744</v>
      </c>
      <c r="F338" s="99">
        <v>26318000</v>
      </c>
    </row>
    <row r="339" spans="1:6" ht="21" customHeight="1">
      <c r="A339" s="74" t="s">
        <v>30</v>
      </c>
      <c r="B339" s="35">
        <v>706</v>
      </c>
      <c r="C339" s="98" t="s">
        <v>21</v>
      </c>
      <c r="D339" s="98" t="s">
        <v>467</v>
      </c>
      <c r="E339" s="98"/>
      <c r="F339" s="99">
        <f>F340</f>
        <v>15103000</v>
      </c>
    </row>
    <row r="340" spans="1:6" ht="31.5">
      <c r="A340" s="74" t="s">
        <v>743</v>
      </c>
      <c r="B340" s="35">
        <v>706</v>
      </c>
      <c r="C340" s="98" t="s">
        <v>21</v>
      </c>
      <c r="D340" s="98" t="s">
        <v>467</v>
      </c>
      <c r="E340" s="98" t="s">
        <v>744</v>
      </c>
      <c r="F340" s="99">
        <v>15103000</v>
      </c>
    </row>
    <row r="341" spans="1:6" ht="17.25" customHeight="1">
      <c r="A341" s="74" t="s">
        <v>375</v>
      </c>
      <c r="B341" s="35">
        <v>706</v>
      </c>
      <c r="C341" s="98" t="s">
        <v>21</v>
      </c>
      <c r="D341" s="98" t="s">
        <v>468</v>
      </c>
      <c r="E341" s="98"/>
      <c r="F341" s="99">
        <f>F342</f>
        <v>1200000</v>
      </c>
    </row>
    <row r="342" spans="1:6" ht="31.5">
      <c r="A342" s="74" t="s">
        <v>380</v>
      </c>
      <c r="B342" s="35">
        <v>706</v>
      </c>
      <c r="C342" s="98" t="s">
        <v>21</v>
      </c>
      <c r="D342" s="98" t="s">
        <v>468</v>
      </c>
      <c r="E342" s="98" t="s">
        <v>735</v>
      </c>
      <c r="F342" s="99">
        <v>1200000</v>
      </c>
    </row>
    <row r="343" spans="1:6" ht="31.5">
      <c r="A343" s="74" t="s">
        <v>597</v>
      </c>
      <c r="B343" s="35">
        <v>706</v>
      </c>
      <c r="C343" s="98" t="s">
        <v>21</v>
      </c>
      <c r="D343" s="98" t="s">
        <v>298</v>
      </c>
      <c r="E343" s="98"/>
      <c r="F343" s="99">
        <f>F344</f>
        <v>33500</v>
      </c>
    </row>
    <row r="344" spans="1:6" ht="31.5">
      <c r="A344" s="74" t="s">
        <v>743</v>
      </c>
      <c r="B344" s="35">
        <v>706</v>
      </c>
      <c r="C344" s="98" t="s">
        <v>21</v>
      </c>
      <c r="D344" s="98" t="s">
        <v>298</v>
      </c>
      <c r="E344" s="98" t="s">
        <v>744</v>
      </c>
      <c r="F344" s="99">
        <v>33500</v>
      </c>
    </row>
    <row r="345" spans="1:6" ht="31.5">
      <c r="A345" s="74" t="s">
        <v>599</v>
      </c>
      <c r="B345" s="35">
        <v>706</v>
      </c>
      <c r="C345" s="98" t="s">
        <v>21</v>
      </c>
      <c r="D345" s="98" t="s">
        <v>598</v>
      </c>
      <c r="E345" s="98"/>
      <c r="F345" s="99">
        <f>F346</f>
        <v>736500</v>
      </c>
    </row>
    <row r="346" spans="1:6" ht="31.5">
      <c r="A346" s="74" t="s">
        <v>743</v>
      </c>
      <c r="B346" s="35">
        <v>706</v>
      </c>
      <c r="C346" s="98" t="s">
        <v>21</v>
      </c>
      <c r="D346" s="98" t="s">
        <v>598</v>
      </c>
      <c r="E346" s="98" t="s">
        <v>744</v>
      </c>
      <c r="F346" s="99">
        <v>736500</v>
      </c>
    </row>
    <row r="347" spans="1:6" ht="47.25">
      <c r="A347" s="133" t="s">
        <v>824</v>
      </c>
      <c r="B347" s="35">
        <v>706</v>
      </c>
      <c r="C347" s="98" t="s">
        <v>21</v>
      </c>
      <c r="D347" s="98" t="s">
        <v>823</v>
      </c>
      <c r="E347" s="98"/>
      <c r="F347" s="99">
        <f>F348</f>
        <v>25700</v>
      </c>
    </row>
    <row r="348" spans="1:6" ht="31.5">
      <c r="A348" s="74" t="s">
        <v>743</v>
      </c>
      <c r="B348" s="35">
        <v>706</v>
      </c>
      <c r="C348" s="98" t="s">
        <v>21</v>
      </c>
      <c r="D348" s="98" t="s">
        <v>823</v>
      </c>
      <c r="E348" s="98" t="s">
        <v>744</v>
      </c>
      <c r="F348" s="99">
        <v>25700</v>
      </c>
    </row>
    <row r="349" spans="1:6" ht="31.5">
      <c r="A349" s="74" t="s">
        <v>821</v>
      </c>
      <c r="B349" s="35">
        <v>706</v>
      </c>
      <c r="C349" s="98" t="s">
        <v>21</v>
      </c>
      <c r="D349" s="98" t="s">
        <v>600</v>
      </c>
      <c r="E349" s="98"/>
      <c r="F349" s="99">
        <f>F350</f>
        <v>100000</v>
      </c>
    </row>
    <row r="350" spans="1:6" ht="31.5">
      <c r="A350" s="74" t="s">
        <v>743</v>
      </c>
      <c r="B350" s="35">
        <v>706</v>
      </c>
      <c r="C350" s="98" t="s">
        <v>21</v>
      </c>
      <c r="D350" s="98" t="s">
        <v>600</v>
      </c>
      <c r="E350" s="98" t="s">
        <v>744</v>
      </c>
      <c r="F350" s="99">
        <v>100000</v>
      </c>
    </row>
    <row r="351" spans="1:6" ht="47.25">
      <c r="A351" s="74" t="s">
        <v>822</v>
      </c>
      <c r="B351" s="35">
        <v>706</v>
      </c>
      <c r="C351" s="98" t="s">
        <v>21</v>
      </c>
      <c r="D351" s="98" t="s">
        <v>601</v>
      </c>
      <c r="E351" s="98"/>
      <c r="F351" s="99">
        <f>F352</f>
        <v>50000</v>
      </c>
    </row>
    <row r="352" spans="1:6" ht="31.5">
      <c r="A352" s="74" t="s">
        <v>743</v>
      </c>
      <c r="B352" s="35">
        <v>706</v>
      </c>
      <c r="C352" s="98" t="s">
        <v>21</v>
      </c>
      <c r="D352" s="98" t="s">
        <v>601</v>
      </c>
      <c r="E352" s="98" t="s">
        <v>744</v>
      </c>
      <c r="F352" s="99">
        <v>50000</v>
      </c>
    </row>
    <row r="353" spans="1:6" ht="47.25">
      <c r="A353" s="74" t="s">
        <v>564</v>
      </c>
      <c r="B353" s="35">
        <v>706</v>
      </c>
      <c r="C353" s="98" t="s">
        <v>21</v>
      </c>
      <c r="D353" s="98" t="s">
        <v>470</v>
      </c>
      <c r="E353" s="98"/>
      <c r="F353" s="99">
        <f>F355+F354</f>
        <v>1954000</v>
      </c>
    </row>
    <row r="354" spans="1:6" ht="31.5">
      <c r="A354" s="74" t="s">
        <v>358</v>
      </c>
      <c r="B354" s="35">
        <v>706</v>
      </c>
      <c r="C354" s="98" t="s">
        <v>21</v>
      </c>
      <c r="D354" s="98" t="s">
        <v>470</v>
      </c>
      <c r="E354" s="98" t="s">
        <v>746</v>
      </c>
      <c r="F354" s="99">
        <v>454000</v>
      </c>
    </row>
    <row r="355" spans="1:6" ht="31.5">
      <c r="A355" s="74" t="s">
        <v>743</v>
      </c>
      <c r="B355" s="35">
        <v>706</v>
      </c>
      <c r="C355" s="98" t="s">
        <v>21</v>
      </c>
      <c r="D355" s="98" t="s">
        <v>470</v>
      </c>
      <c r="E355" s="98" t="s">
        <v>744</v>
      </c>
      <c r="F355" s="99">
        <v>1500000</v>
      </c>
    </row>
    <row r="356" spans="1:6" s="96" customFormat="1" ht="31.5">
      <c r="A356" s="74" t="s">
        <v>368</v>
      </c>
      <c r="B356" s="35">
        <v>706</v>
      </c>
      <c r="C356" s="98" t="s">
        <v>21</v>
      </c>
      <c r="D356" s="98" t="s">
        <v>367</v>
      </c>
      <c r="E356" s="98"/>
      <c r="F356" s="99">
        <f>F357</f>
        <v>1200000</v>
      </c>
    </row>
    <row r="357" spans="1:6" s="96" customFormat="1" ht="31.5">
      <c r="A357" s="74" t="s">
        <v>743</v>
      </c>
      <c r="B357" s="35">
        <v>706</v>
      </c>
      <c r="C357" s="98" t="s">
        <v>21</v>
      </c>
      <c r="D357" s="98" t="s">
        <v>367</v>
      </c>
      <c r="E357" s="98" t="s">
        <v>744</v>
      </c>
      <c r="F357" s="99">
        <v>1200000</v>
      </c>
    </row>
    <row r="358" spans="1:6" s="96" customFormat="1" ht="63">
      <c r="A358" s="74" t="s">
        <v>366</v>
      </c>
      <c r="B358" s="35">
        <v>706</v>
      </c>
      <c r="C358" s="98" t="s">
        <v>21</v>
      </c>
      <c r="D358" s="98" t="s">
        <v>274</v>
      </c>
      <c r="E358" s="98"/>
      <c r="F358" s="99">
        <f>F360+F359</f>
        <v>7900000</v>
      </c>
    </row>
    <row r="359" spans="1:6" s="96" customFormat="1" ht="31.5">
      <c r="A359" s="74" t="s">
        <v>358</v>
      </c>
      <c r="B359" s="35">
        <v>706</v>
      </c>
      <c r="C359" s="98" t="s">
        <v>21</v>
      </c>
      <c r="D359" s="98" t="s">
        <v>274</v>
      </c>
      <c r="E359" s="98" t="s">
        <v>746</v>
      </c>
      <c r="F359" s="99">
        <v>2426000</v>
      </c>
    </row>
    <row r="360" spans="1:6" s="96" customFormat="1" ht="31.5">
      <c r="A360" s="74" t="s">
        <v>743</v>
      </c>
      <c r="B360" s="35">
        <v>706</v>
      </c>
      <c r="C360" s="98" t="s">
        <v>21</v>
      </c>
      <c r="D360" s="98" t="s">
        <v>274</v>
      </c>
      <c r="E360" s="98" t="s">
        <v>744</v>
      </c>
      <c r="F360" s="99">
        <v>5474000</v>
      </c>
    </row>
    <row r="361" spans="1:6" s="96" customFormat="1" ht="31.5">
      <c r="A361" s="74" t="s">
        <v>372</v>
      </c>
      <c r="B361" s="35">
        <v>706</v>
      </c>
      <c r="C361" s="98" t="s">
        <v>21</v>
      </c>
      <c r="D361" s="98" t="s">
        <v>310</v>
      </c>
      <c r="E361" s="98"/>
      <c r="F361" s="99">
        <f>F362</f>
        <v>0</v>
      </c>
    </row>
    <row r="362" spans="1:6" ht="31.5">
      <c r="A362" s="74" t="s">
        <v>743</v>
      </c>
      <c r="B362" s="35">
        <v>706</v>
      </c>
      <c r="C362" s="98" t="s">
        <v>21</v>
      </c>
      <c r="D362" s="98" t="s">
        <v>310</v>
      </c>
      <c r="E362" s="98" t="s">
        <v>744</v>
      </c>
      <c r="F362" s="99">
        <v>0</v>
      </c>
    </row>
    <row r="363" spans="1:6" ht="31.5">
      <c r="A363" s="74" t="s">
        <v>287</v>
      </c>
      <c r="B363" s="35">
        <v>706</v>
      </c>
      <c r="C363" s="98" t="s">
        <v>21</v>
      </c>
      <c r="D363" s="98" t="s">
        <v>825</v>
      </c>
      <c r="E363" s="98"/>
      <c r="F363" s="99">
        <f>F364</f>
        <v>0</v>
      </c>
    </row>
    <row r="364" spans="1:6" ht="31.5">
      <c r="A364" s="74" t="s">
        <v>743</v>
      </c>
      <c r="B364" s="35">
        <v>706</v>
      </c>
      <c r="C364" s="98" t="s">
        <v>21</v>
      </c>
      <c r="D364" s="98" t="s">
        <v>825</v>
      </c>
      <c r="E364" s="98" t="s">
        <v>744</v>
      </c>
      <c r="F364" s="99">
        <v>0</v>
      </c>
    </row>
    <row r="365" spans="1:6" ht="31.5">
      <c r="A365" s="74" t="s">
        <v>330</v>
      </c>
      <c r="B365" s="35">
        <v>706</v>
      </c>
      <c r="C365" s="98" t="s">
        <v>21</v>
      </c>
      <c r="D365" s="98" t="s">
        <v>328</v>
      </c>
      <c r="E365" s="98"/>
      <c r="F365" s="99">
        <f>F366</f>
        <v>0</v>
      </c>
    </row>
    <row r="366" spans="1:6" ht="31.5">
      <c r="A366" s="74" t="s">
        <v>743</v>
      </c>
      <c r="B366" s="35">
        <v>706</v>
      </c>
      <c r="C366" s="98" t="s">
        <v>21</v>
      </c>
      <c r="D366" s="98" t="s">
        <v>328</v>
      </c>
      <c r="E366" s="98" t="s">
        <v>744</v>
      </c>
      <c r="F366" s="99">
        <v>0</v>
      </c>
    </row>
    <row r="367" spans="1:6" ht="31.5">
      <c r="A367" s="74" t="s">
        <v>331</v>
      </c>
      <c r="B367" s="35">
        <v>706</v>
      </c>
      <c r="C367" s="98" t="s">
        <v>21</v>
      </c>
      <c r="D367" s="98" t="s">
        <v>329</v>
      </c>
      <c r="E367" s="98"/>
      <c r="F367" s="99">
        <f>F368</f>
        <v>0</v>
      </c>
    </row>
    <row r="368" spans="1:6" ht="31.5">
      <c r="A368" s="74" t="s">
        <v>743</v>
      </c>
      <c r="B368" s="35">
        <v>706</v>
      </c>
      <c r="C368" s="98" t="s">
        <v>21</v>
      </c>
      <c r="D368" s="98" t="s">
        <v>329</v>
      </c>
      <c r="E368" s="98" t="s">
        <v>744</v>
      </c>
      <c r="F368" s="99">
        <v>0</v>
      </c>
    </row>
    <row r="369" spans="1:6" ht="21.75" customHeight="1">
      <c r="A369" s="74" t="s">
        <v>25</v>
      </c>
      <c r="B369" s="35">
        <v>706</v>
      </c>
      <c r="C369" s="98" t="s">
        <v>158</v>
      </c>
      <c r="D369" s="98"/>
      <c r="E369" s="98"/>
      <c r="F369" s="99">
        <f>F375+F410+F370</f>
        <v>93581617.02000001</v>
      </c>
    </row>
    <row r="370" spans="1:6" ht="18" customHeight="1">
      <c r="A370" s="74" t="s">
        <v>591</v>
      </c>
      <c r="B370" s="35">
        <v>706</v>
      </c>
      <c r="C370" s="98" t="s">
        <v>590</v>
      </c>
      <c r="D370" s="102"/>
      <c r="E370" s="102"/>
      <c r="F370" s="99">
        <f>F371</f>
        <v>151120.76</v>
      </c>
    </row>
    <row r="371" spans="1:6" ht="31.5">
      <c r="A371" s="74" t="s">
        <v>72</v>
      </c>
      <c r="B371" s="35">
        <v>706</v>
      </c>
      <c r="C371" s="98" t="s">
        <v>590</v>
      </c>
      <c r="D371" s="98" t="s">
        <v>453</v>
      </c>
      <c r="E371" s="102"/>
      <c r="F371" s="99">
        <f>F372</f>
        <v>151120.76</v>
      </c>
    </row>
    <row r="372" spans="1:6" ht="31.5">
      <c r="A372" s="74" t="s">
        <v>646</v>
      </c>
      <c r="B372" s="35">
        <v>706</v>
      </c>
      <c r="C372" s="98" t="s">
        <v>590</v>
      </c>
      <c r="D372" s="98" t="s">
        <v>454</v>
      </c>
      <c r="E372" s="102"/>
      <c r="F372" s="99">
        <f>F373</f>
        <v>151120.76</v>
      </c>
    </row>
    <row r="373" spans="1:6" ht="18" customHeight="1">
      <c r="A373" s="74" t="s">
        <v>579</v>
      </c>
      <c r="B373" s="35">
        <v>706</v>
      </c>
      <c r="C373" s="98" t="s">
        <v>590</v>
      </c>
      <c r="D373" s="98" t="s">
        <v>456</v>
      </c>
      <c r="E373" s="102"/>
      <c r="F373" s="99">
        <f>F374</f>
        <v>151120.76</v>
      </c>
    </row>
    <row r="374" spans="1:6" ht="18" customHeight="1">
      <c r="A374" s="74" t="s">
        <v>748</v>
      </c>
      <c r="B374" s="35">
        <v>706</v>
      </c>
      <c r="C374" s="98" t="s">
        <v>590</v>
      </c>
      <c r="D374" s="98" t="s">
        <v>456</v>
      </c>
      <c r="E374" s="98" t="s">
        <v>747</v>
      </c>
      <c r="F374" s="99">
        <v>151120.76</v>
      </c>
    </row>
    <row r="375" spans="1:6" ht="18" customHeight="1">
      <c r="A375" s="74" t="s">
        <v>161</v>
      </c>
      <c r="B375" s="35">
        <v>706</v>
      </c>
      <c r="C375" s="98" t="s">
        <v>162</v>
      </c>
      <c r="D375" s="98"/>
      <c r="E375" s="98"/>
      <c r="F375" s="99">
        <f>F376+F385+F392+F382</f>
        <v>32285932.94</v>
      </c>
    </row>
    <row r="376" spans="1:6" ht="31.5">
      <c r="A376" s="74" t="s">
        <v>70</v>
      </c>
      <c r="B376" s="35">
        <v>706</v>
      </c>
      <c r="C376" s="98" t="s">
        <v>162</v>
      </c>
      <c r="D376" s="98" t="s">
        <v>644</v>
      </c>
      <c r="E376" s="98"/>
      <c r="F376" s="99">
        <f>F377+F382</f>
        <v>9375800</v>
      </c>
    </row>
    <row r="377" spans="1:6" ht="47.25">
      <c r="A377" s="74" t="s">
        <v>426</v>
      </c>
      <c r="B377" s="35">
        <v>706</v>
      </c>
      <c r="C377" s="98" t="s">
        <v>162</v>
      </c>
      <c r="D377" s="98" t="s">
        <v>434</v>
      </c>
      <c r="E377" s="98"/>
      <c r="F377" s="99">
        <f>F378+F380</f>
        <v>9025800</v>
      </c>
    </row>
    <row r="378" spans="1:6" ht="47.25">
      <c r="A378" s="74" t="s">
        <v>402</v>
      </c>
      <c r="B378" s="35">
        <v>706</v>
      </c>
      <c r="C378" s="98" t="s">
        <v>162</v>
      </c>
      <c r="D378" s="98" t="s">
        <v>635</v>
      </c>
      <c r="E378" s="98"/>
      <c r="F378" s="99">
        <f>F379</f>
        <v>7140300</v>
      </c>
    </row>
    <row r="379" spans="1:6" ht="31.5">
      <c r="A379" s="74" t="s">
        <v>743</v>
      </c>
      <c r="B379" s="35">
        <v>706</v>
      </c>
      <c r="C379" s="98" t="s">
        <v>162</v>
      </c>
      <c r="D379" s="98" t="s">
        <v>635</v>
      </c>
      <c r="E379" s="98" t="s">
        <v>744</v>
      </c>
      <c r="F379" s="99">
        <v>7140300</v>
      </c>
    </row>
    <row r="380" spans="1:6" ht="78.75">
      <c r="A380" s="74" t="s">
        <v>403</v>
      </c>
      <c r="B380" s="35">
        <v>706</v>
      </c>
      <c r="C380" s="98" t="s">
        <v>162</v>
      </c>
      <c r="D380" s="98" t="s">
        <v>636</v>
      </c>
      <c r="E380" s="98"/>
      <c r="F380" s="99">
        <f>F381</f>
        <v>1885500</v>
      </c>
    </row>
    <row r="381" spans="1:6" ht="31.5">
      <c r="A381" s="74" t="s">
        <v>748</v>
      </c>
      <c r="B381" s="35">
        <v>706</v>
      </c>
      <c r="C381" s="98" t="s">
        <v>162</v>
      </c>
      <c r="D381" s="98" t="s">
        <v>636</v>
      </c>
      <c r="E381" s="98" t="s">
        <v>747</v>
      </c>
      <c r="F381" s="99">
        <v>1885500</v>
      </c>
    </row>
    <row r="382" spans="1:6" ht="47.25">
      <c r="A382" s="74" t="s">
        <v>126</v>
      </c>
      <c r="B382" s="35">
        <v>706</v>
      </c>
      <c r="C382" s="98" t="s">
        <v>162</v>
      </c>
      <c r="D382" s="98" t="s">
        <v>268</v>
      </c>
      <c r="E382" s="98"/>
      <c r="F382" s="99">
        <f>F383</f>
        <v>350000</v>
      </c>
    </row>
    <row r="383" spans="1:6" ht="47.25">
      <c r="A383" s="74" t="s">
        <v>820</v>
      </c>
      <c r="B383" s="35">
        <v>706</v>
      </c>
      <c r="C383" s="98" t="s">
        <v>162</v>
      </c>
      <c r="D383" s="98" t="s">
        <v>812</v>
      </c>
      <c r="E383" s="98"/>
      <c r="F383" s="99">
        <f>F384</f>
        <v>350000</v>
      </c>
    </row>
    <row r="384" spans="1:6" ht="31.5">
      <c r="A384" s="74" t="s">
        <v>743</v>
      </c>
      <c r="B384" s="35">
        <v>706</v>
      </c>
      <c r="C384" s="98" t="s">
        <v>162</v>
      </c>
      <c r="D384" s="98" t="s">
        <v>812</v>
      </c>
      <c r="E384" s="98" t="s">
        <v>744</v>
      </c>
      <c r="F384" s="99">
        <v>350000</v>
      </c>
    </row>
    <row r="385" spans="1:6" ht="31.5">
      <c r="A385" s="74" t="s">
        <v>72</v>
      </c>
      <c r="B385" s="35">
        <v>706</v>
      </c>
      <c r="C385" s="98" t="s">
        <v>162</v>
      </c>
      <c r="D385" s="98" t="s">
        <v>453</v>
      </c>
      <c r="E385" s="98"/>
      <c r="F385" s="99">
        <f>F386+F389</f>
        <v>521000</v>
      </c>
    </row>
    <row r="386" spans="1:6" ht="31.5">
      <c r="A386" s="74" t="s">
        <v>646</v>
      </c>
      <c r="B386" s="35">
        <v>706</v>
      </c>
      <c r="C386" s="98" t="s">
        <v>162</v>
      </c>
      <c r="D386" s="98" t="s">
        <v>454</v>
      </c>
      <c r="E386" s="98"/>
      <c r="F386" s="99">
        <f>F387</f>
        <v>32000</v>
      </c>
    </row>
    <row r="387" spans="1:6" ht="31.5">
      <c r="A387" s="74" t="s">
        <v>176</v>
      </c>
      <c r="B387" s="35">
        <v>706</v>
      </c>
      <c r="C387" s="98" t="s">
        <v>162</v>
      </c>
      <c r="D387" s="98" t="s">
        <v>455</v>
      </c>
      <c r="E387" s="98"/>
      <c r="F387" s="99">
        <f>F388</f>
        <v>32000</v>
      </c>
    </row>
    <row r="388" spans="1:6" ht="18" customHeight="1">
      <c r="A388" s="74" t="s">
        <v>748</v>
      </c>
      <c r="B388" s="35">
        <v>706</v>
      </c>
      <c r="C388" s="98" t="s">
        <v>162</v>
      </c>
      <c r="D388" s="98" t="s">
        <v>455</v>
      </c>
      <c r="E388" s="98" t="s">
        <v>747</v>
      </c>
      <c r="F388" s="99">
        <v>32000</v>
      </c>
    </row>
    <row r="389" spans="1:6" ht="78.75">
      <c r="A389" s="74" t="s">
        <v>647</v>
      </c>
      <c r="B389" s="35">
        <v>706</v>
      </c>
      <c r="C389" s="98" t="s">
        <v>162</v>
      </c>
      <c r="D389" s="98" t="s">
        <v>642</v>
      </c>
      <c r="E389" s="98"/>
      <c r="F389" s="99">
        <f>F390</f>
        <v>489000</v>
      </c>
    </row>
    <row r="390" spans="1:6" ht="17.25" customHeight="1">
      <c r="A390" s="74" t="s">
        <v>169</v>
      </c>
      <c r="B390" s="35">
        <v>706</v>
      </c>
      <c r="C390" s="98" t="s">
        <v>162</v>
      </c>
      <c r="D390" s="98" t="s">
        <v>643</v>
      </c>
      <c r="E390" s="98"/>
      <c r="F390" s="99">
        <f>F391</f>
        <v>489000</v>
      </c>
    </row>
    <row r="391" spans="1:6" ht="31.5">
      <c r="A391" s="74" t="s">
        <v>743</v>
      </c>
      <c r="B391" s="35">
        <v>706</v>
      </c>
      <c r="C391" s="98" t="s">
        <v>162</v>
      </c>
      <c r="D391" s="98" t="s">
        <v>643</v>
      </c>
      <c r="E391" s="98" t="s">
        <v>744</v>
      </c>
      <c r="F391" s="99">
        <v>489000</v>
      </c>
    </row>
    <row r="392" spans="1:6" ht="63">
      <c r="A392" s="74" t="s">
        <v>495</v>
      </c>
      <c r="B392" s="35">
        <v>706</v>
      </c>
      <c r="C392" s="98" t="s">
        <v>162</v>
      </c>
      <c r="D392" s="98" t="s">
        <v>496</v>
      </c>
      <c r="E392" s="98"/>
      <c r="F392" s="99">
        <f>F393</f>
        <v>22039132.94</v>
      </c>
    </row>
    <row r="393" spans="1:6" ht="47.25">
      <c r="A393" s="74" t="s">
        <v>506</v>
      </c>
      <c r="B393" s="35">
        <v>706</v>
      </c>
      <c r="C393" s="98" t="s">
        <v>162</v>
      </c>
      <c r="D393" s="98" t="s">
        <v>507</v>
      </c>
      <c r="E393" s="98"/>
      <c r="F393" s="99">
        <f>F394+F408+F400+F396+F404+F406+F398+F402</f>
        <v>22039132.94</v>
      </c>
    </row>
    <row r="394" spans="1:6" ht="31.5">
      <c r="A394" s="74" t="s">
        <v>685</v>
      </c>
      <c r="B394" s="35">
        <v>706</v>
      </c>
      <c r="C394" s="98" t="s">
        <v>162</v>
      </c>
      <c r="D394" s="98" t="s">
        <v>684</v>
      </c>
      <c r="E394" s="98"/>
      <c r="F394" s="99">
        <f>F395</f>
        <v>1002019.24</v>
      </c>
    </row>
    <row r="395" spans="1:6" ht="16.5" customHeight="1">
      <c r="A395" s="74" t="s">
        <v>748</v>
      </c>
      <c r="B395" s="35">
        <v>706</v>
      </c>
      <c r="C395" s="98" t="s">
        <v>162</v>
      </c>
      <c r="D395" s="98" t="s">
        <v>684</v>
      </c>
      <c r="E395" s="98" t="s">
        <v>747</v>
      </c>
      <c r="F395" s="99">
        <v>1002019.24</v>
      </c>
    </row>
    <row r="396" spans="1:6" ht="47.25">
      <c r="A396" s="74" t="s">
        <v>603</v>
      </c>
      <c r="B396" s="35">
        <v>706</v>
      </c>
      <c r="C396" s="98" t="s">
        <v>162</v>
      </c>
      <c r="D396" s="98" t="s">
        <v>602</v>
      </c>
      <c r="E396" s="98"/>
      <c r="F396" s="99">
        <f>F397</f>
        <v>3499491.6</v>
      </c>
    </row>
    <row r="397" spans="1:6" ht="31.5">
      <c r="A397" s="74" t="s">
        <v>748</v>
      </c>
      <c r="B397" s="35">
        <v>706</v>
      </c>
      <c r="C397" s="98" t="s">
        <v>162</v>
      </c>
      <c r="D397" s="98" t="s">
        <v>602</v>
      </c>
      <c r="E397" s="98" t="s">
        <v>747</v>
      </c>
      <c r="F397" s="99">
        <v>3499491.6</v>
      </c>
    </row>
    <row r="398" spans="1:6" ht="47.25">
      <c r="A398" s="74" t="s">
        <v>312</v>
      </c>
      <c r="B398" s="35">
        <v>706</v>
      </c>
      <c r="C398" s="98" t="s">
        <v>162</v>
      </c>
      <c r="D398" s="98" t="s">
        <v>311</v>
      </c>
      <c r="E398" s="98"/>
      <c r="F398" s="99">
        <f>F399</f>
        <v>1410924.77</v>
      </c>
    </row>
    <row r="399" spans="1:6" ht="31.5">
      <c r="A399" s="74" t="s">
        <v>748</v>
      </c>
      <c r="B399" s="35">
        <v>706</v>
      </c>
      <c r="C399" s="98" t="s">
        <v>162</v>
      </c>
      <c r="D399" s="98" t="s">
        <v>311</v>
      </c>
      <c r="E399" s="98" t="s">
        <v>747</v>
      </c>
      <c r="F399" s="99">
        <v>1410924.77</v>
      </c>
    </row>
    <row r="400" spans="1:6" ht="31.5">
      <c r="A400" s="74" t="s">
        <v>604</v>
      </c>
      <c r="B400" s="35">
        <v>706</v>
      </c>
      <c r="C400" s="98" t="s">
        <v>162</v>
      </c>
      <c r="D400" s="98" t="s">
        <v>299</v>
      </c>
      <c r="E400" s="98"/>
      <c r="F400" s="99">
        <f>F401</f>
        <v>9448695.99</v>
      </c>
    </row>
    <row r="401" spans="1:6" ht="31.5">
      <c r="A401" s="74" t="s">
        <v>748</v>
      </c>
      <c r="B401" s="35">
        <v>706</v>
      </c>
      <c r="C401" s="98" t="s">
        <v>162</v>
      </c>
      <c r="D401" s="98" t="s">
        <v>299</v>
      </c>
      <c r="E401" s="98" t="s">
        <v>747</v>
      </c>
      <c r="F401" s="99">
        <v>9448695.99</v>
      </c>
    </row>
    <row r="402" spans="1:6" ht="31.5">
      <c r="A402" s="74" t="s">
        <v>604</v>
      </c>
      <c r="B402" s="35">
        <v>706</v>
      </c>
      <c r="C402" s="98" t="s">
        <v>162</v>
      </c>
      <c r="D402" s="98" t="s">
        <v>313</v>
      </c>
      <c r="E402" s="98"/>
      <c r="F402" s="99">
        <f>F403</f>
        <v>2942572.94</v>
      </c>
    </row>
    <row r="403" spans="1:6" ht="31.5">
      <c r="A403" s="74" t="s">
        <v>748</v>
      </c>
      <c r="B403" s="35">
        <v>706</v>
      </c>
      <c r="C403" s="98" t="s">
        <v>162</v>
      </c>
      <c r="D403" s="98" t="s">
        <v>313</v>
      </c>
      <c r="E403" s="98" t="s">
        <v>747</v>
      </c>
      <c r="F403" s="99">
        <v>2942572.94</v>
      </c>
    </row>
    <row r="404" spans="1:6" ht="31.5">
      <c r="A404" s="74" t="s">
        <v>606</v>
      </c>
      <c r="B404" s="35">
        <v>706</v>
      </c>
      <c r="C404" s="98" t="s">
        <v>162</v>
      </c>
      <c r="D404" s="98" t="s">
        <v>605</v>
      </c>
      <c r="E404" s="98"/>
      <c r="F404" s="99">
        <f>F405</f>
        <v>991148.4</v>
      </c>
    </row>
    <row r="405" spans="1:6" ht="31.5">
      <c r="A405" s="74" t="s">
        <v>748</v>
      </c>
      <c r="B405" s="35">
        <v>706</v>
      </c>
      <c r="C405" s="98" t="s">
        <v>162</v>
      </c>
      <c r="D405" s="98" t="s">
        <v>605</v>
      </c>
      <c r="E405" s="98" t="s">
        <v>747</v>
      </c>
      <c r="F405" s="99">
        <v>991148.4</v>
      </c>
    </row>
    <row r="406" spans="1:6" ht="47.25">
      <c r="A406" s="74" t="s">
        <v>608</v>
      </c>
      <c r="B406" s="35">
        <v>706</v>
      </c>
      <c r="C406" s="98" t="s">
        <v>162</v>
      </c>
      <c r="D406" s="98" t="s">
        <v>607</v>
      </c>
      <c r="E406" s="98"/>
      <c r="F406" s="99">
        <f>F407</f>
        <v>2244280</v>
      </c>
    </row>
    <row r="407" spans="1:6" ht="19.5" customHeight="1">
      <c r="A407" s="74" t="s">
        <v>748</v>
      </c>
      <c r="B407" s="35">
        <v>706</v>
      </c>
      <c r="C407" s="98" t="s">
        <v>162</v>
      </c>
      <c r="D407" s="98" t="s">
        <v>607</v>
      </c>
      <c r="E407" s="98" t="s">
        <v>747</v>
      </c>
      <c r="F407" s="99">
        <v>2244280</v>
      </c>
    </row>
    <row r="408" spans="1:6" ht="47.25">
      <c r="A408" s="74" t="s">
        <v>687</v>
      </c>
      <c r="B408" s="35">
        <v>706</v>
      </c>
      <c r="C408" s="98" t="s">
        <v>162</v>
      </c>
      <c r="D408" s="98" t="s">
        <v>686</v>
      </c>
      <c r="E408" s="98"/>
      <c r="F408" s="99">
        <f>F409</f>
        <v>500000</v>
      </c>
    </row>
    <row r="409" spans="1:6" ht="17.25" customHeight="1">
      <c r="A409" s="74" t="s">
        <v>748</v>
      </c>
      <c r="B409" s="35">
        <v>706</v>
      </c>
      <c r="C409" s="98" t="s">
        <v>162</v>
      </c>
      <c r="D409" s="98" t="s">
        <v>686</v>
      </c>
      <c r="E409" s="98" t="s">
        <v>747</v>
      </c>
      <c r="F409" s="99">
        <v>500000</v>
      </c>
    </row>
    <row r="410" spans="1:6" ht="18" customHeight="1">
      <c r="A410" s="74" t="s">
        <v>100</v>
      </c>
      <c r="B410" s="35">
        <v>706</v>
      </c>
      <c r="C410" s="98" t="s">
        <v>163</v>
      </c>
      <c r="D410" s="98"/>
      <c r="E410" s="90"/>
      <c r="F410" s="99">
        <f>F411+F426</f>
        <v>61144563.32</v>
      </c>
    </row>
    <row r="411" spans="1:6" ht="31.5">
      <c r="A411" s="74" t="s">
        <v>70</v>
      </c>
      <c r="B411" s="35">
        <v>706</v>
      </c>
      <c r="C411" s="98" t="s">
        <v>163</v>
      </c>
      <c r="D411" s="98" t="s">
        <v>644</v>
      </c>
      <c r="E411" s="90"/>
      <c r="F411" s="99">
        <f>F412+F415</f>
        <v>49476663.32</v>
      </c>
    </row>
    <row r="412" spans="1:6" ht="47.25">
      <c r="A412" s="74" t="s">
        <v>426</v>
      </c>
      <c r="B412" s="35">
        <v>706</v>
      </c>
      <c r="C412" s="98" t="s">
        <v>163</v>
      </c>
      <c r="D412" s="98" t="s">
        <v>434</v>
      </c>
      <c r="E412" s="98"/>
      <c r="F412" s="99">
        <f>F413</f>
        <v>15854200</v>
      </c>
    </row>
    <row r="413" spans="1:6" ht="78.75">
      <c r="A413" s="74" t="s">
        <v>404</v>
      </c>
      <c r="B413" s="35">
        <v>706</v>
      </c>
      <c r="C413" s="98" t="s">
        <v>163</v>
      </c>
      <c r="D413" s="98" t="s">
        <v>634</v>
      </c>
      <c r="E413" s="90"/>
      <c r="F413" s="99">
        <f>F414</f>
        <v>15854200</v>
      </c>
    </row>
    <row r="414" spans="1:6" ht="31.5">
      <c r="A414" s="74" t="s">
        <v>743</v>
      </c>
      <c r="B414" s="35">
        <v>706</v>
      </c>
      <c r="C414" s="98" t="s">
        <v>163</v>
      </c>
      <c r="D414" s="98" t="s">
        <v>634</v>
      </c>
      <c r="E414" s="98" t="s">
        <v>744</v>
      </c>
      <c r="F414" s="99">
        <v>15854200</v>
      </c>
    </row>
    <row r="415" spans="1:6" ht="47.25">
      <c r="A415" s="74" t="s">
        <v>428</v>
      </c>
      <c r="B415" s="35">
        <v>706</v>
      </c>
      <c r="C415" s="98" t="s">
        <v>163</v>
      </c>
      <c r="D415" s="98" t="s">
        <v>436</v>
      </c>
      <c r="E415" s="98"/>
      <c r="F415" s="99">
        <f>F416+F418+F420+F422+F424</f>
        <v>33622463.32</v>
      </c>
    </row>
    <row r="416" spans="1:6" ht="47.25">
      <c r="A416" s="74" t="s">
        <v>749</v>
      </c>
      <c r="B416" s="35">
        <v>706</v>
      </c>
      <c r="C416" s="98" t="s">
        <v>163</v>
      </c>
      <c r="D416" s="98" t="s">
        <v>640</v>
      </c>
      <c r="E416" s="98"/>
      <c r="F416" s="99">
        <f>F417</f>
        <v>977600</v>
      </c>
    </row>
    <row r="417" spans="1:6" ht="19.5" customHeight="1">
      <c r="A417" s="74" t="s">
        <v>748</v>
      </c>
      <c r="B417" s="35">
        <v>706</v>
      </c>
      <c r="C417" s="98" t="s">
        <v>163</v>
      </c>
      <c r="D417" s="98" t="s">
        <v>640</v>
      </c>
      <c r="E417" s="98" t="s">
        <v>747</v>
      </c>
      <c r="F417" s="99">
        <v>977600</v>
      </c>
    </row>
    <row r="418" spans="1:6" ht="31.5">
      <c r="A418" s="74" t="s">
        <v>384</v>
      </c>
      <c r="B418" s="35">
        <v>706</v>
      </c>
      <c r="C418" s="98" t="s">
        <v>163</v>
      </c>
      <c r="D418" s="98" t="s">
        <v>649</v>
      </c>
      <c r="E418" s="98"/>
      <c r="F418" s="99">
        <f>F419</f>
        <v>168000</v>
      </c>
    </row>
    <row r="419" spans="1:6" ht="31.5">
      <c r="A419" s="74" t="s">
        <v>380</v>
      </c>
      <c r="B419" s="35">
        <v>706</v>
      </c>
      <c r="C419" s="98" t="s">
        <v>163</v>
      </c>
      <c r="D419" s="98" t="s">
        <v>649</v>
      </c>
      <c r="E419" s="98" t="s">
        <v>735</v>
      </c>
      <c r="F419" s="99">
        <v>168000</v>
      </c>
    </row>
    <row r="420" spans="1:6" ht="63">
      <c r="A420" s="74" t="s">
        <v>405</v>
      </c>
      <c r="B420" s="35">
        <v>706</v>
      </c>
      <c r="C420" s="98" t="s">
        <v>163</v>
      </c>
      <c r="D420" s="98" t="s">
        <v>638</v>
      </c>
      <c r="E420" s="90"/>
      <c r="F420" s="99">
        <f>F421</f>
        <v>7984800</v>
      </c>
    </row>
    <row r="421" spans="1:6" ht="18" customHeight="1">
      <c r="A421" s="74" t="s">
        <v>748</v>
      </c>
      <c r="B421" s="35">
        <v>706</v>
      </c>
      <c r="C421" s="98" t="s">
        <v>163</v>
      </c>
      <c r="D421" s="98" t="s">
        <v>638</v>
      </c>
      <c r="E421" s="98" t="s">
        <v>747</v>
      </c>
      <c r="F421" s="99">
        <v>7984800</v>
      </c>
    </row>
    <row r="422" spans="1:6" ht="63">
      <c r="A422" s="74" t="s">
        <v>255</v>
      </c>
      <c r="B422" s="35">
        <v>706</v>
      </c>
      <c r="C422" s="98" t="s">
        <v>163</v>
      </c>
      <c r="D422" s="98" t="s">
        <v>639</v>
      </c>
      <c r="E422" s="98"/>
      <c r="F422" s="99">
        <f>F423</f>
        <v>13101763.32</v>
      </c>
    </row>
    <row r="423" spans="1:6" ht="17.25" customHeight="1">
      <c r="A423" s="74" t="s">
        <v>748</v>
      </c>
      <c r="B423" s="35">
        <v>706</v>
      </c>
      <c r="C423" s="98" t="s">
        <v>163</v>
      </c>
      <c r="D423" s="98" t="s">
        <v>639</v>
      </c>
      <c r="E423" s="98" t="s">
        <v>747</v>
      </c>
      <c r="F423" s="99">
        <v>13101763.32</v>
      </c>
    </row>
    <row r="424" spans="1:6" ht="31.5">
      <c r="A424" s="74" t="s">
        <v>406</v>
      </c>
      <c r="B424" s="35">
        <v>706</v>
      </c>
      <c r="C424" s="98" t="s">
        <v>163</v>
      </c>
      <c r="D424" s="98" t="s">
        <v>641</v>
      </c>
      <c r="E424" s="98"/>
      <c r="F424" s="99">
        <f>F425</f>
        <v>11390300</v>
      </c>
    </row>
    <row r="425" spans="1:6" ht="19.5" customHeight="1">
      <c r="A425" s="74" t="s">
        <v>748</v>
      </c>
      <c r="B425" s="35">
        <v>706</v>
      </c>
      <c r="C425" s="98" t="s">
        <v>163</v>
      </c>
      <c r="D425" s="98" t="s">
        <v>641</v>
      </c>
      <c r="E425" s="98" t="s">
        <v>747</v>
      </c>
      <c r="F425" s="99">
        <v>11390300</v>
      </c>
    </row>
    <row r="426" spans="1:6" ht="63">
      <c r="A426" s="74" t="s">
        <v>495</v>
      </c>
      <c r="B426" s="35">
        <v>706</v>
      </c>
      <c r="C426" s="98" t="s">
        <v>163</v>
      </c>
      <c r="D426" s="98" t="s">
        <v>496</v>
      </c>
      <c r="E426" s="98"/>
      <c r="F426" s="99">
        <f>F427</f>
        <v>11667900</v>
      </c>
    </row>
    <row r="427" spans="1:6" s="96" customFormat="1" ht="47.25">
      <c r="A427" s="74" t="s">
        <v>506</v>
      </c>
      <c r="B427" s="35">
        <v>706</v>
      </c>
      <c r="C427" s="98" t="s">
        <v>163</v>
      </c>
      <c r="D427" s="98" t="s">
        <v>507</v>
      </c>
      <c r="E427" s="98"/>
      <c r="F427" s="99">
        <f>F428+F430+F432</f>
        <v>11667900</v>
      </c>
    </row>
    <row r="428" spans="1:6" ht="63">
      <c r="A428" s="74" t="s">
        <v>253</v>
      </c>
      <c r="B428" s="35">
        <v>706</v>
      </c>
      <c r="C428" s="98" t="s">
        <v>163</v>
      </c>
      <c r="D428" s="98" t="s">
        <v>508</v>
      </c>
      <c r="E428" s="98"/>
      <c r="F428" s="99">
        <f>F429</f>
        <v>2211080</v>
      </c>
    </row>
    <row r="429" spans="1:6" ht="31.5">
      <c r="A429" s="74" t="s">
        <v>389</v>
      </c>
      <c r="B429" s="35">
        <v>706</v>
      </c>
      <c r="C429" s="98" t="s">
        <v>163</v>
      </c>
      <c r="D429" s="98" t="s">
        <v>508</v>
      </c>
      <c r="E429" s="98" t="s">
        <v>751</v>
      </c>
      <c r="F429" s="99">
        <v>2211080</v>
      </c>
    </row>
    <row r="430" spans="1:6" ht="63">
      <c r="A430" s="74" t="s">
        <v>407</v>
      </c>
      <c r="B430" s="35">
        <v>706</v>
      </c>
      <c r="C430" s="98" t="s">
        <v>163</v>
      </c>
      <c r="D430" s="98" t="s">
        <v>650</v>
      </c>
      <c r="E430" s="98"/>
      <c r="F430" s="99">
        <f>F431</f>
        <v>8976820</v>
      </c>
    </row>
    <row r="431" spans="1:6" ht="31.5">
      <c r="A431" s="74" t="s">
        <v>389</v>
      </c>
      <c r="B431" s="35">
        <v>706</v>
      </c>
      <c r="C431" s="98" t="s">
        <v>163</v>
      </c>
      <c r="D431" s="98" t="s">
        <v>650</v>
      </c>
      <c r="E431" s="98" t="s">
        <v>751</v>
      </c>
      <c r="F431" s="99">
        <v>8976820</v>
      </c>
    </row>
    <row r="432" spans="1:6" ht="78.75">
      <c r="A432" s="74" t="s">
        <v>346</v>
      </c>
      <c r="B432" s="35">
        <v>706</v>
      </c>
      <c r="C432" s="98" t="s">
        <v>163</v>
      </c>
      <c r="D432" s="98" t="s">
        <v>509</v>
      </c>
      <c r="E432" s="98"/>
      <c r="F432" s="99">
        <f>F433</f>
        <v>480000</v>
      </c>
    </row>
    <row r="433" spans="1:6" ht="31.5">
      <c r="A433" s="74" t="s">
        <v>380</v>
      </c>
      <c r="B433" s="35">
        <v>706</v>
      </c>
      <c r="C433" s="98" t="s">
        <v>163</v>
      </c>
      <c r="D433" s="98" t="s">
        <v>509</v>
      </c>
      <c r="E433" s="98" t="s">
        <v>735</v>
      </c>
      <c r="F433" s="99">
        <v>480000</v>
      </c>
    </row>
    <row r="434" spans="1:6" ht="18" customHeight="1">
      <c r="A434" s="74" t="s">
        <v>580</v>
      </c>
      <c r="B434" s="35">
        <v>706</v>
      </c>
      <c r="C434" s="98" t="s">
        <v>164</v>
      </c>
      <c r="D434" s="98"/>
      <c r="E434" s="98"/>
      <c r="F434" s="99">
        <f>F435</f>
        <v>19598604.22</v>
      </c>
    </row>
    <row r="435" spans="1:6" ht="19.5" customHeight="1">
      <c r="A435" s="74" t="s">
        <v>582</v>
      </c>
      <c r="B435" s="35">
        <v>706</v>
      </c>
      <c r="C435" s="98" t="s">
        <v>581</v>
      </c>
      <c r="D435" s="98"/>
      <c r="E435" s="98"/>
      <c r="F435" s="99">
        <f>F436+F450</f>
        <v>19598604.22</v>
      </c>
    </row>
    <row r="436" spans="1:6" ht="47.25">
      <c r="A436" s="74" t="s">
        <v>443</v>
      </c>
      <c r="B436" s="35">
        <v>706</v>
      </c>
      <c r="C436" s="98" t="s">
        <v>581</v>
      </c>
      <c r="D436" s="98" t="s">
        <v>444</v>
      </c>
      <c r="E436" s="98"/>
      <c r="F436" s="99">
        <f>F437+F442+F447</f>
        <v>19598604.22</v>
      </c>
    </row>
    <row r="437" spans="1:6" ht="31.5">
      <c r="A437" s="74" t="s">
        <v>448</v>
      </c>
      <c r="B437" s="35">
        <v>706</v>
      </c>
      <c r="C437" s="98" t="s">
        <v>581</v>
      </c>
      <c r="D437" s="98" t="s">
        <v>449</v>
      </c>
      <c r="E437" s="98"/>
      <c r="F437" s="99">
        <f>F438+F440</f>
        <v>17093704.22</v>
      </c>
    </row>
    <row r="438" spans="1:6" ht="18" customHeight="1">
      <c r="A438" s="74" t="s">
        <v>89</v>
      </c>
      <c r="B438" s="35">
        <v>706</v>
      </c>
      <c r="C438" s="98" t="s">
        <v>581</v>
      </c>
      <c r="D438" s="98" t="s">
        <v>450</v>
      </c>
      <c r="E438" s="98"/>
      <c r="F438" s="99">
        <f>F439</f>
        <v>16742704.22</v>
      </c>
    </row>
    <row r="439" spans="1:6" ht="31.5">
      <c r="A439" s="74" t="s">
        <v>743</v>
      </c>
      <c r="B439" s="35">
        <v>706</v>
      </c>
      <c r="C439" s="98" t="s">
        <v>581</v>
      </c>
      <c r="D439" s="98" t="s">
        <v>450</v>
      </c>
      <c r="E439" s="98" t="s">
        <v>744</v>
      </c>
      <c r="F439" s="99">
        <v>16742704.22</v>
      </c>
    </row>
    <row r="440" spans="1:6" ht="47.25">
      <c r="A440" s="74" t="s">
        <v>564</v>
      </c>
      <c r="B440" s="35">
        <v>706</v>
      </c>
      <c r="C440" s="98" t="s">
        <v>581</v>
      </c>
      <c r="D440" s="98" t="s">
        <v>300</v>
      </c>
      <c r="E440" s="98"/>
      <c r="F440" s="99">
        <f>F441</f>
        <v>351000</v>
      </c>
    </row>
    <row r="441" spans="1:6" ht="31.5">
      <c r="A441" s="74" t="s">
        <v>743</v>
      </c>
      <c r="B441" s="35">
        <v>706</v>
      </c>
      <c r="C441" s="98" t="s">
        <v>581</v>
      </c>
      <c r="D441" s="98" t="s">
        <v>300</v>
      </c>
      <c r="E441" s="98" t="s">
        <v>744</v>
      </c>
      <c r="F441" s="99">
        <v>351000</v>
      </c>
    </row>
    <row r="442" spans="1:6" ht="63">
      <c r="A442" s="74" t="s">
        <v>542</v>
      </c>
      <c r="B442" s="35">
        <v>706</v>
      </c>
      <c r="C442" s="98" t="s">
        <v>581</v>
      </c>
      <c r="D442" s="98" t="s">
        <v>451</v>
      </c>
      <c r="E442" s="98"/>
      <c r="F442" s="99">
        <f>F443</f>
        <v>2354900</v>
      </c>
    </row>
    <row r="443" spans="1:6" ht="18" customHeight="1">
      <c r="A443" s="74" t="s">
        <v>34</v>
      </c>
      <c r="B443" s="35">
        <v>706</v>
      </c>
      <c r="C443" s="98" t="s">
        <v>581</v>
      </c>
      <c r="D443" s="98" t="s">
        <v>452</v>
      </c>
      <c r="E443" s="98"/>
      <c r="F443" s="99">
        <f>F445+F444+F446</f>
        <v>2354900</v>
      </c>
    </row>
    <row r="444" spans="1:6" ht="47.25">
      <c r="A444" s="74" t="s">
        <v>733</v>
      </c>
      <c r="B444" s="35">
        <v>706</v>
      </c>
      <c r="C444" s="98" t="s">
        <v>581</v>
      </c>
      <c r="D444" s="98" t="s">
        <v>452</v>
      </c>
      <c r="E444" s="98" t="s">
        <v>734</v>
      </c>
      <c r="F444" s="99">
        <v>17950</v>
      </c>
    </row>
    <row r="445" spans="1:6" ht="31.5">
      <c r="A445" s="74" t="s">
        <v>380</v>
      </c>
      <c r="B445" s="35">
        <v>706</v>
      </c>
      <c r="C445" s="98" t="s">
        <v>581</v>
      </c>
      <c r="D445" s="98" t="s">
        <v>452</v>
      </c>
      <c r="E445" s="98" t="s">
        <v>735</v>
      </c>
      <c r="F445" s="99">
        <v>552000</v>
      </c>
    </row>
    <row r="446" spans="1:6" ht="18" customHeight="1">
      <c r="A446" s="74" t="s">
        <v>748</v>
      </c>
      <c r="B446" s="35">
        <v>706</v>
      </c>
      <c r="C446" s="98" t="s">
        <v>581</v>
      </c>
      <c r="D446" s="98" t="s">
        <v>452</v>
      </c>
      <c r="E446" s="98" t="s">
        <v>747</v>
      </c>
      <c r="F446" s="99">
        <v>1784950</v>
      </c>
    </row>
    <row r="447" spans="1:6" s="96" customFormat="1" ht="47.25">
      <c r="A447" s="74" t="s">
        <v>126</v>
      </c>
      <c r="B447" s="35">
        <v>706</v>
      </c>
      <c r="C447" s="98" t="s">
        <v>581</v>
      </c>
      <c r="D447" s="98" t="s">
        <v>275</v>
      </c>
      <c r="E447" s="98"/>
      <c r="F447" s="99">
        <f>F448</f>
        <v>150000</v>
      </c>
    </row>
    <row r="448" spans="1:6" ht="47.25">
      <c r="A448" s="133" t="s">
        <v>857</v>
      </c>
      <c r="B448" s="35">
        <v>706</v>
      </c>
      <c r="C448" s="98" t="s">
        <v>581</v>
      </c>
      <c r="D448" s="98" t="s">
        <v>858</v>
      </c>
      <c r="E448" s="98"/>
      <c r="F448" s="99">
        <f>F449</f>
        <v>150000</v>
      </c>
    </row>
    <row r="449" spans="1:6" ht="31.5">
      <c r="A449" s="74" t="s">
        <v>743</v>
      </c>
      <c r="B449" s="35">
        <v>706</v>
      </c>
      <c r="C449" s="98" t="s">
        <v>581</v>
      </c>
      <c r="D449" s="98" t="s">
        <v>858</v>
      </c>
      <c r="E449" s="98" t="s">
        <v>744</v>
      </c>
      <c r="F449" s="99">
        <v>150000</v>
      </c>
    </row>
    <row r="450" spans="1:6" ht="63">
      <c r="A450" s="74" t="s">
        <v>315</v>
      </c>
      <c r="B450" s="35">
        <v>706</v>
      </c>
      <c r="C450" s="98" t="s">
        <v>581</v>
      </c>
      <c r="D450" s="98" t="s">
        <v>496</v>
      </c>
      <c r="E450" s="98"/>
      <c r="F450" s="99">
        <f>F451</f>
        <v>0</v>
      </c>
    </row>
    <row r="451" spans="1:6" ht="63">
      <c r="A451" s="74" t="s">
        <v>314</v>
      </c>
      <c r="B451" s="35">
        <v>706</v>
      </c>
      <c r="C451" s="98" t="s">
        <v>581</v>
      </c>
      <c r="D451" s="98" t="s">
        <v>499</v>
      </c>
      <c r="E451" s="98"/>
      <c r="F451" s="99">
        <f>F452</f>
        <v>0</v>
      </c>
    </row>
    <row r="452" spans="1:6" ht="31.5">
      <c r="A452" s="74" t="s">
        <v>690</v>
      </c>
      <c r="B452" s="35">
        <v>706</v>
      </c>
      <c r="C452" s="98" t="s">
        <v>581</v>
      </c>
      <c r="D452" s="98" t="s">
        <v>692</v>
      </c>
      <c r="E452" s="98"/>
      <c r="F452" s="99">
        <f>F453</f>
        <v>0</v>
      </c>
    </row>
    <row r="453" spans="1:6" ht="31.5">
      <c r="A453" s="74" t="s">
        <v>389</v>
      </c>
      <c r="B453" s="35">
        <v>706</v>
      </c>
      <c r="C453" s="98" t="s">
        <v>581</v>
      </c>
      <c r="D453" s="98" t="s">
        <v>692</v>
      </c>
      <c r="E453" s="98" t="s">
        <v>751</v>
      </c>
      <c r="F453" s="99">
        <v>0</v>
      </c>
    </row>
    <row r="454" spans="1:6" ht="16.5" customHeight="1">
      <c r="A454" s="74" t="s">
        <v>584</v>
      </c>
      <c r="B454" s="35">
        <v>706</v>
      </c>
      <c r="C454" s="98" t="s">
        <v>583</v>
      </c>
      <c r="D454" s="98"/>
      <c r="E454" s="98"/>
      <c r="F454" s="99">
        <f>F455+F460</f>
        <v>1935000</v>
      </c>
    </row>
    <row r="455" spans="1:6" ht="18" customHeight="1">
      <c r="A455" s="74" t="s">
        <v>32</v>
      </c>
      <c r="B455" s="35">
        <v>706</v>
      </c>
      <c r="C455" s="98" t="s">
        <v>585</v>
      </c>
      <c r="D455" s="98"/>
      <c r="E455" s="98"/>
      <c r="F455" s="99">
        <f>F456</f>
        <v>1230000</v>
      </c>
    </row>
    <row r="456" spans="1:6" ht="31.5">
      <c r="A456" s="74" t="s">
        <v>570</v>
      </c>
      <c r="B456" s="35">
        <v>706</v>
      </c>
      <c r="C456" s="98" t="s">
        <v>585</v>
      </c>
      <c r="D456" s="98" t="s">
        <v>463</v>
      </c>
      <c r="E456" s="98"/>
      <c r="F456" s="99">
        <f>F457</f>
        <v>1230000</v>
      </c>
    </row>
    <row r="457" spans="1:6" ht="31.5">
      <c r="A457" s="74" t="s">
        <v>616</v>
      </c>
      <c r="B457" s="35">
        <v>706</v>
      </c>
      <c r="C457" s="98" t="s">
        <v>585</v>
      </c>
      <c r="D457" s="98" t="s">
        <v>473</v>
      </c>
      <c r="E457" s="98"/>
      <c r="F457" s="99">
        <f>F458</f>
        <v>1230000</v>
      </c>
    </row>
    <row r="458" spans="1:6" ht="18" customHeight="1">
      <c r="A458" s="74" t="s">
        <v>740</v>
      </c>
      <c r="B458" s="35">
        <v>706</v>
      </c>
      <c r="C458" s="98" t="s">
        <v>585</v>
      </c>
      <c r="D458" s="98" t="s">
        <v>474</v>
      </c>
      <c r="E458" s="98"/>
      <c r="F458" s="99">
        <f>F459</f>
        <v>1230000</v>
      </c>
    </row>
    <row r="459" spans="1:6" ht="31.5">
      <c r="A459" s="74" t="s">
        <v>380</v>
      </c>
      <c r="B459" s="35">
        <v>706</v>
      </c>
      <c r="C459" s="98" t="s">
        <v>585</v>
      </c>
      <c r="D459" s="98" t="s">
        <v>474</v>
      </c>
      <c r="E459" s="98" t="s">
        <v>735</v>
      </c>
      <c r="F459" s="99">
        <v>1230000</v>
      </c>
    </row>
    <row r="460" spans="1:6" ht="17.25" customHeight="1">
      <c r="A460" s="74" t="s">
        <v>24</v>
      </c>
      <c r="B460" s="35">
        <v>706</v>
      </c>
      <c r="C460" s="98" t="s">
        <v>586</v>
      </c>
      <c r="D460" s="98"/>
      <c r="E460" s="98"/>
      <c r="F460" s="99">
        <f>F461</f>
        <v>705000</v>
      </c>
    </row>
    <row r="461" spans="1:6" ht="31.5">
      <c r="A461" s="74" t="s">
        <v>570</v>
      </c>
      <c r="B461" s="35">
        <v>706</v>
      </c>
      <c r="C461" s="98" t="s">
        <v>586</v>
      </c>
      <c r="D461" s="98" t="s">
        <v>463</v>
      </c>
      <c r="E461" s="98"/>
      <c r="F461" s="99">
        <f>F462</f>
        <v>705000</v>
      </c>
    </row>
    <row r="462" spans="1:6" ht="31.5">
      <c r="A462" s="74" t="s">
        <v>475</v>
      </c>
      <c r="B462" s="35">
        <v>706</v>
      </c>
      <c r="C462" s="98" t="s">
        <v>586</v>
      </c>
      <c r="D462" s="98" t="s">
        <v>476</v>
      </c>
      <c r="E462" s="98"/>
      <c r="F462" s="99">
        <f>F463</f>
        <v>705000</v>
      </c>
    </row>
    <row r="463" spans="1:6" ht="18" customHeight="1">
      <c r="A463" s="74" t="s">
        <v>741</v>
      </c>
      <c r="B463" s="35">
        <v>706</v>
      </c>
      <c r="C463" s="98" t="s">
        <v>586</v>
      </c>
      <c r="D463" s="98" t="s">
        <v>477</v>
      </c>
      <c r="E463" s="98"/>
      <c r="F463" s="99">
        <f>F464</f>
        <v>705000</v>
      </c>
    </row>
    <row r="464" spans="1:6" ht="31.5">
      <c r="A464" s="74" t="s">
        <v>380</v>
      </c>
      <c r="B464" s="35">
        <v>706</v>
      </c>
      <c r="C464" s="98" t="s">
        <v>586</v>
      </c>
      <c r="D464" s="98" t="s">
        <v>477</v>
      </c>
      <c r="E464" s="98" t="s">
        <v>735</v>
      </c>
      <c r="F464" s="99">
        <v>705000</v>
      </c>
    </row>
    <row r="465" spans="1:6" ht="31.5">
      <c r="A465" s="74" t="s">
        <v>391</v>
      </c>
      <c r="B465" s="35">
        <v>706</v>
      </c>
      <c r="C465" s="98" t="s">
        <v>587</v>
      </c>
      <c r="D465" s="98"/>
      <c r="E465" s="98"/>
      <c r="F465" s="99">
        <f>F466</f>
        <v>10472165</v>
      </c>
    </row>
    <row r="466" spans="1:6" ht="20.25" customHeight="1">
      <c r="A466" s="74" t="s">
        <v>610</v>
      </c>
      <c r="B466" s="35">
        <v>706</v>
      </c>
      <c r="C466" s="98" t="s">
        <v>276</v>
      </c>
      <c r="D466" s="98"/>
      <c r="E466" s="98"/>
      <c r="F466" s="99">
        <f>F467+F471</f>
        <v>10472165</v>
      </c>
    </row>
    <row r="467" spans="1:6" ht="31.5">
      <c r="A467" s="74" t="s">
        <v>570</v>
      </c>
      <c r="B467" s="35">
        <v>706</v>
      </c>
      <c r="C467" s="98" t="s">
        <v>276</v>
      </c>
      <c r="D467" s="98" t="s">
        <v>463</v>
      </c>
      <c r="E467" s="98"/>
      <c r="F467" s="99">
        <f>F468</f>
        <v>1547167</v>
      </c>
    </row>
    <row r="468" spans="1:6" ht="47.25">
      <c r="A468" s="74" t="s">
        <v>465</v>
      </c>
      <c r="B468" s="35">
        <v>706</v>
      </c>
      <c r="C468" s="98" t="s">
        <v>276</v>
      </c>
      <c r="D468" s="98" t="s">
        <v>464</v>
      </c>
      <c r="E468" s="98"/>
      <c r="F468" s="99">
        <f>F469</f>
        <v>1547167</v>
      </c>
    </row>
    <row r="469" spans="1:6" ht="18" customHeight="1">
      <c r="A469" s="74" t="s">
        <v>609</v>
      </c>
      <c r="B469" s="35">
        <v>706</v>
      </c>
      <c r="C469" s="98" t="s">
        <v>276</v>
      </c>
      <c r="D469" s="98" t="s">
        <v>277</v>
      </c>
      <c r="E469" s="98"/>
      <c r="F469" s="99">
        <f>F470</f>
        <v>1547167</v>
      </c>
    </row>
    <row r="470" spans="1:6" ht="17.25" customHeight="1">
      <c r="A470" s="74" t="s">
        <v>358</v>
      </c>
      <c r="B470" s="35">
        <v>706</v>
      </c>
      <c r="C470" s="98" t="s">
        <v>276</v>
      </c>
      <c r="D470" s="98" t="s">
        <v>277</v>
      </c>
      <c r="E470" s="98" t="s">
        <v>746</v>
      </c>
      <c r="F470" s="99">
        <v>1547167</v>
      </c>
    </row>
    <row r="471" spans="1:6" ht="63">
      <c r="A471" s="74" t="s">
        <v>495</v>
      </c>
      <c r="B471" s="35">
        <v>706</v>
      </c>
      <c r="C471" s="98" t="s">
        <v>276</v>
      </c>
      <c r="D471" s="98" t="s">
        <v>496</v>
      </c>
      <c r="E471" s="112"/>
      <c r="F471" s="99">
        <f>F472+F477+F480+F483+F486</f>
        <v>8924998</v>
      </c>
    </row>
    <row r="472" spans="1:6" ht="47.25">
      <c r="A472" s="74" t="s">
        <v>618</v>
      </c>
      <c r="B472" s="35">
        <v>706</v>
      </c>
      <c r="C472" s="98" t="s">
        <v>276</v>
      </c>
      <c r="D472" s="98" t="s">
        <v>500</v>
      </c>
      <c r="E472" s="112"/>
      <c r="F472" s="99">
        <f>F473+F475</f>
        <v>7847998</v>
      </c>
    </row>
    <row r="473" spans="1:6" ht="31.5">
      <c r="A473" s="74" t="s">
        <v>372</v>
      </c>
      <c r="B473" s="35">
        <v>706</v>
      </c>
      <c r="C473" s="98" t="s">
        <v>276</v>
      </c>
      <c r="D473" s="98" t="s">
        <v>371</v>
      </c>
      <c r="E473" s="112"/>
      <c r="F473" s="99">
        <f>F474</f>
        <v>4122998</v>
      </c>
    </row>
    <row r="474" spans="1:6" ht="18" customHeight="1">
      <c r="A474" s="74" t="s">
        <v>358</v>
      </c>
      <c r="B474" s="35">
        <v>706</v>
      </c>
      <c r="C474" s="98" t="s">
        <v>276</v>
      </c>
      <c r="D474" s="98" t="s">
        <v>371</v>
      </c>
      <c r="E474" s="112" t="s">
        <v>746</v>
      </c>
      <c r="F474" s="99">
        <v>4122998</v>
      </c>
    </row>
    <row r="475" spans="1:6" ht="18" customHeight="1">
      <c r="A475" s="74" t="s">
        <v>609</v>
      </c>
      <c r="B475" s="35">
        <v>706</v>
      </c>
      <c r="C475" s="98" t="s">
        <v>276</v>
      </c>
      <c r="D475" s="98" t="s">
        <v>278</v>
      </c>
      <c r="E475" s="112"/>
      <c r="F475" s="99">
        <f>F476</f>
        <v>3725000</v>
      </c>
    </row>
    <row r="476" spans="1:6" ht="19.5" customHeight="1">
      <c r="A476" s="74" t="s">
        <v>358</v>
      </c>
      <c r="B476" s="35">
        <v>706</v>
      </c>
      <c r="C476" s="98" t="s">
        <v>276</v>
      </c>
      <c r="D476" s="98" t="s">
        <v>278</v>
      </c>
      <c r="E476" s="112" t="s">
        <v>746</v>
      </c>
      <c r="F476" s="99">
        <v>3725000</v>
      </c>
    </row>
    <row r="477" spans="1:6" ht="31.5">
      <c r="A477" s="74" t="s">
        <v>504</v>
      </c>
      <c r="B477" s="35">
        <v>706</v>
      </c>
      <c r="C477" s="98" t="s">
        <v>276</v>
      </c>
      <c r="D477" s="98" t="s">
        <v>505</v>
      </c>
      <c r="E477" s="112"/>
      <c r="F477" s="99">
        <f>F478</f>
        <v>558000</v>
      </c>
    </row>
    <row r="478" spans="1:6" ht="18.75" customHeight="1">
      <c r="A478" s="74" t="s">
        <v>609</v>
      </c>
      <c r="B478" s="35">
        <v>706</v>
      </c>
      <c r="C478" s="98" t="s">
        <v>276</v>
      </c>
      <c r="D478" s="98" t="s">
        <v>279</v>
      </c>
      <c r="E478" s="112"/>
      <c r="F478" s="99">
        <f>F479</f>
        <v>558000</v>
      </c>
    </row>
    <row r="479" spans="1:6" ht="18.75" customHeight="1">
      <c r="A479" s="74" t="s">
        <v>358</v>
      </c>
      <c r="B479" s="35">
        <v>706</v>
      </c>
      <c r="C479" s="98" t="s">
        <v>276</v>
      </c>
      <c r="D479" s="98" t="s">
        <v>279</v>
      </c>
      <c r="E479" s="112" t="s">
        <v>746</v>
      </c>
      <c r="F479" s="99">
        <v>558000</v>
      </c>
    </row>
    <row r="480" spans="1:6" ht="31.5">
      <c r="A480" s="74" t="s">
        <v>533</v>
      </c>
      <c r="B480" s="35">
        <v>706</v>
      </c>
      <c r="C480" s="98" t="s">
        <v>276</v>
      </c>
      <c r="D480" s="98" t="s">
        <v>534</v>
      </c>
      <c r="E480" s="112"/>
      <c r="F480" s="99">
        <f>F481</f>
        <v>272000</v>
      </c>
    </row>
    <row r="481" spans="1:6" ht="18" customHeight="1">
      <c r="A481" s="74" t="s">
        <v>609</v>
      </c>
      <c r="B481" s="35">
        <v>706</v>
      </c>
      <c r="C481" s="98" t="s">
        <v>276</v>
      </c>
      <c r="D481" s="98" t="s">
        <v>280</v>
      </c>
      <c r="E481" s="112"/>
      <c r="F481" s="99">
        <f>F482</f>
        <v>272000</v>
      </c>
    </row>
    <row r="482" spans="1:6" ht="18" customHeight="1">
      <c r="A482" s="74" t="s">
        <v>358</v>
      </c>
      <c r="B482" s="35">
        <v>706</v>
      </c>
      <c r="C482" s="98" t="s">
        <v>276</v>
      </c>
      <c r="D482" s="98" t="s">
        <v>280</v>
      </c>
      <c r="E482" s="112" t="s">
        <v>746</v>
      </c>
      <c r="F482" s="99">
        <v>272000</v>
      </c>
    </row>
    <row r="483" spans="1:6" ht="31.5">
      <c r="A483" s="74" t="s">
        <v>535</v>
      </c>
      <c r="B483" s="35">
        <v>706</v>
      </c>
      <c r="C483" s="98" t="s">
        <v>276</v>
      </c>
      <c r="D483" s="98" t="s">
        <v>539</v>
      </c>
      <c r="E483" s="98"/>
      <c r="F483" s="99">
        <f>F484</f>
        <v>147000</v>
      </c>
    </row>
    <row r="484" spans="1:6" ht="18" customHeight="1">
      <c r="A484" s="74" t="s">
        <v>609</v>
      </c>
      <c r="B484" s="35">
        <v>706</v>
      </c>
      <c r="C484" s="98" t="s">
        <v>276</v>
      </c>
      <c r="D484" s="98" t="s">
        <v>807</v>
      </c>
      <c r="E484" s="98"/>
      <c r="F484" s="99">
        <f>F485</f>
        <v>147000</v>
      </c>
    </row>
    <row r="485" spans="1:6" ht="18" customHeight="1">
      <c r="A485" s="74" t="s">
        <v>358</v>
      </c>
      <c r="B485" s="35">
        <v>706</v>
      </c>
      <c r="C485" s="98" t="s">
        <v>276</v>
      </c>
      <c r="D485" s="98" t="s">
        <v>807</v>
      </c>
      <c r="E485" s="98" t="s">
        <v>746</v>
      </c>
      <c r="F485" s="99">
        <v>147000</v>
      </c>
    </row>
    <row r="486" spans="1:6" ht="47.25">
      <c r="A486" s="74" t="s">
        <v>571</v>
      </c>
      <c r="B486" s="35">
        <v>706</v>
      </c>
      <c r="C486" s="98" t="s">
        <v>276</v>
      </c>
      <c r="D486" s="98" t="s">
        <v>510</v>
      </c>
      <c r="E486" s="112"/>
      <c r="F486" s="99">
        <f>F487</f>
        <v>100000</v>
      </c>
    </row>
    <row r="487" spans="1:6" ht="31.5">
      <c r="A487" s="74" t="s">
        <v>511</v>
      </c>
      <c r="B487" s="35">
        <v>706</v>
      </c>
      <c r="C487" s="98" t="s">
        <v>276</v>
      </c>
      <c r="D487" s="98" t="s">
        <v>512</v>
      </c>
      <c r="E487" s="112"/>
      <c r="F487" s="99">
        <f>F488</f>
        <v>100000</v>
      </c>
    </row>
    <row r="488" spans="1:6" ht="18" customHeight="1">
      <c r="A488" s="74" t="s">
        <v>609</v>
      </c>
      <c r="B488" s="35">
        <v>706</v>
      </c>
      <c r="C488" s="98" t="s">
        <v>276</v>
      </c>
      <c r="D488" s="98" t="s">
        <v>281</v>
      </c>
      <c r="E488" s="112"/>
      <c r="F488" s="99">
        <f>F489</f>
        <v>100000</v>
      </c>
    </row>
    <row r="489" spans="1:6" ht="16.5" customHeight="1">
      <c r="A489" s="74" t="s">
        <v>358</v>
      </c>
      <c r="B489" s="35">
        <v>706</v>
      </c>
      <c r="C489" s="98" t="s">
        <v>276</v>
      </c>
      <c r="D489" s="98" t="s">
        <v>281</v>
      </c>
      <c r="E489" s="112" t="s">
        <v>746</v>
      </c>
      <c r="F489" s="99">
        <v>100000</v>
      </c>
    </row>
    <row r="490" spans="1:6" ht="47.25">
      <c r="A490" s="135" t="s">
        <v>578</v>
      </c>
      <c r="B490" s="123">
        <v>792</v>
      </c>
      <c r="C490" s="94"/>
      <c r="D490" s="94"/>
      <c r="E490" s="94"/>
      <c r="F490" s="95">
        <f>F491+F503</f>
        <v>63945341.26</v>
      </c>
    </row>
    <row r="491" spans="1:6" ht="21" customHeight="1">
      <c r="A491" s="74" t="s">
        <v>140</v>
      </c>
      <c r="B491" s="35">
        <v>792</v>
      </c>
      <c r="C491" s="98" t="s">
        <v>16</v>
      </c>
      <c r="D491" s="98"/>
      <c r="E491" s="98"/>
      <c r="F491" s="99">
        <f>F492+F498</f>
        <v>12081241.26</v>
      </c>
    </row>
    <row r="492" spans="1:6" ht="47.25">
      <c r="A492" s="74" t="s">
        <v>71</v>
      </c>
      <c r="B492" s="35">
        <v>706</v>
      </c>
      <c r="C492" s="98" t="s">
        <v>141</v>
      </c>
      <c r="D492" s="98" t="s">
        <v>437</v>
      </c>
      <c r="E492" s="98"/>
      <c r="F492" s="99">
        <f>F493</f>
        <v>12061241.26</v>
      </c>
    </row>
    <row r="493" spans="1:6" ht="63">
      <c r="A493" s="74" t="s">
        <v>438</v>
      </c>
      <c r="B493" s="35">
        <v>706</v>
      </c>
      <c r="C493" s="98" t="s">
        <v>141</v>
      </c>
      <c r="D493" s="98" t="s">
        <v>440</v>
      </c>
      <c r="E493" s="98"/>
      <c r="F493" s="99">
        <f>F494</f>
        <v>12061241.26</v>
      </c>
    </row>
    <row r="494" spans="1:6" ht="18" customHeight="1">
      <c r="A494" s="74" t="s">
        <v>379</v>
      </c>
      <c r="B494" s="35">
        <v>706</v>
      </c>
      <c r="C494" s="98" t="s">
        <v>141</v>
      </c>
      <c r="D494" s="98" t="s">
        <v>703</v>
      </c>
      <c r="E494" s="98"/>
      <c r="F494" s="99">
        <f>F495+F496+F497</f>
        <v>12061241.26</v>
      </c>
    </row>
    <row r="495" spans="1:6" ht="47.25">
      <c r="A495" s="74" t="s">
        <v>733</v>
      </c>
      <c r="B495" s="35">
        <v>706</v>
      </c>
      <c r="C495" s="98" t="s">
        <v>141</v>
      </c>
      <c r="D495" s="98" t="s">
        <v>703</v>
      </c>
      <c r="E495" s="98" t="s">
        <v>734</v>
      </c>
      <c r="F495" s="99">
        <v>10700833.17</v>
      </c>
    </row>
    <row r="496" spans="1:6" ht="31.5">
      <c r="A496" s="74" t="s">
        <v>380</v>
      </c>
      <c r="B496" s="35">
        <v>706</v>
      </c>
      <c r="C496" s="98" t="s">
        <v>141</v>
      </c>
      <c r="D496" s="98" t="s">
        <v>703</v>
      </c>
      <c r="E496" s="98" t="s">
        <v>735</v>
      </c>
      <c r="F496" s="99">
        <v>1357111.09</v>
      </c>
    </row>
    <row r="497" spans="1:6" ht="18" customHeight="1">
      <c r="A497" s="74" t="s">
        <v>736</v>
      </c>
      <c r="B497" s="35">
        <v>706</v>
      </c>
      <c r="C497" s="98" t="s">
        <v>141</v>
      </c>
      <c r="D497" s="98" t="s">
        <v>703</v>
      </c>
      <c r="E497" s="98" t="s">
        <v>737</v>
      </c>
      <c r="F497" s="99">
        <v>3297</v>
      </c>
    </row>
    <row r="498" spans="1:6" ht="18" customHeight="1">
      <c r="A498" s="74" t="s">
        <v>68</v>
      </c>
      <c r="B498" s="35">
        <v>706</v>
      </c>
      <c r="C498" s="98" t="s">
        <v>576</v>
      </c>
      <c r="D498" s="98"/>
      <c r="E498" s="98"/>
      <c r="F498" s="99">
        <f>F499</f>
        <v>20000</v>
      </c>
    </row>
    <row r="499" spans="1:6" ht="31.5">
      <c r="A499" s="74" t="s">
        <v>572</v>
      </c>
      <c r="B499" s="35">
        <v>706</v>
      </c>
      <c r="C499" s="98" t="s">
        <v>576</v>
      </c>
      <c r="D499" s="98" t="s">
        <v>478</v>
      </c>
      <c r="E499" s="98"/>
      <c r="F499" s="99">
        <f>F500</f>
        <v>20000</v>
      </c>
    </row>
    <row r="500" spans="1:6" ht="31.5">
      <c r="A500" s="74" t="s">
        <v>479</v>
      </c>
      <c r="B500" s="35">
        <v>706</v>
      </c>
      <c r="C500" s="98" t="s">
        <v>576</v>
      </c>
      <c r="D500" s="98" t="s">
        <v>480</v>
      </c>
      <c r="E500" s="98"/>
      <c r="F500" s="99">
        <f>F501</f>
        <v>20000</v>
      </c>
    </row>
    <row r="501" spans="1:6" ht="47.25">
      <c r="A501" s="74" t="s">
        <v>611</v>
      </c>
      <c r="B501" s="35">
        <v>706</v>
      </c>
      <c r="C501" s="98" t="s">
        <v>576</v>
      </c>
      <c r="D501" s="98" t="s">
        <v>282</v>
      </c>
      <c r="E501" s="98"/>
      <c r="F501" s="99">
        <f>F502</f>
        <v>20000</v>
      </c>
    </row>
    <row r="502" spans="1:6" ht="21.75" customHeight="1">
      <c r="A502" s="74" t="s">
        <v>748</v>
      </c>
      <c r="B502" s="35">
        <v>706</v>
      </c>
      <c r="C502" s="98" t="s">
        <v>576</v>
      </c>
      <c r="D502" s="98" t="s">
        <v>282</v>
      </c>
      <c r="E502" s="98" t="s">
        <v>747</v>
      </c>
      <c r="F502" s="99">
        <v>20000</v>
      </c>
    </row>
    <row r="503" spans="1:6" ht="31.5">
      <c r="A503" s="74" t="s">
        <v>391</v>
      </c>
      <c r="B503" s="35">
        <v>792</v>
      </c>
      <c r="C503" s="98" t="s">
        <v>587</v>
      </c>
      <c r="D503" s="98"/>
      <c r="E503" s="98"/>
      <c r="F503" s="99">
        <f>F504</f>
        <v>51864100</v>
      </c>
    </row>
    <row r="504" spans="1:6" ht="31.5">
      <c r="A504" s="74" t="s">
        <v>392</v>
      </c>
      <c r="B504" s="35">
        <v>792</v>
      </c>
      <c r="C504" s="98" t="s">
        <v>592</v>
      </c>
      <c r="D504" s="98"/>
      <c r="E504" s="98"/>
      <c r="F504" s="99">
        <f>F505</f>
        <v>51864100</v>
      </c>
    </row>
    <row r="505" spans="1:6" ht="47.25">
      <c r="A505" s="74" t="s">
        <v>71</v>
      </c>
      <c r="B505" s="35">
        <v>792</v>
      </c>
      <c r="C505" s="98" t="s">
        <v>592</v>
      </c>
      <c r="D505" s="98" t="s">
        <v>437</v>
      </c>
      <c r="E505" s="98"/>
      <c r="F505" s="99">
        <f>F506</f>
        <v>51864100</v>
      </c>
    </row>
    <row r="506" spans="1:6" ht="63">
      <c r="A506" s="74" t="s">
        <v>439</v>
      </c>
      <c r="B506" s="35">
        <v>792</v>
      </c>
      <c r="C506" s="98" t="s">
        <v>592</v>
      </c>
      <c r="D506" s="98" t="s">
        <v>442</v>
      </c>
      <c r="E506" s="98"/>
      <c r="F506" s="99">
        <f>F507</f>
        <v>51864100</v>
      </c>
    </row>
    <row r="507" spans="1:6" ht="19.5" customHeight="1">
      <c r="A507" s="74" t="s">
        <v>778</v>
      </c>
      <c r="B507" s="35">
        <v>792</v>
      </c>
      <c r="C507" s="98" t="s">
        <v>592</v>
      </c>
      <c r="D507" s="98" t="s">
        <v>704</v>
      </c>
      <c r="E507" s="98"/>
      <c r="F507" s="99">
        <f>F508</f>
        <v>51864100</v>
      </c>
    </row>
    <row r="508" spans="1:6" ht="19.5" customHeight="1">
      <c r="A508" s="74" t="s">
        <v>358</v>
      </c>
      <c r="B508" s="35">
        <v>792</v>
      </c>
      <c r="C508" s="98" t="s">
        <v>592</v>
      </c>
      <c r="D508" s="98" t="s">
        <v>704</v>
      </c>
      <c r="E508" s="98" t="s">
        <v>746</v>
      </c>
      <c r="F508" s="99">
        <v>51864100</v>
      </c>
    </row>
    <row r="509" spans="1:6" ht="15.75">
      <c r="A509" s="135" t="s">
        <v>27</v>
      </c>
      <c r="B509" s="35"/>
      <c r="C509" s="113"/>
      <c r="D509" s="94"/>
      <c r="E509" s="113"/>
      <c r="F509" s="95">
        <f>F490+F12</f>
        <v>1417268044.65</v>
      </c>
    </row>
    <row r="510" spans="1:6" s="96" customFormat="1" ht="15.75">
      <c r="A510" s="136"/>
      <c r="C510" s="137"/>
      <c r="D510" s="137"/>
      <c r="E510" s="137"/>
      <c r="F510" s="138"/>
    </row>
    <row r="511" spans="1:6" s="85" customFormat="1" ht="15.75">
      <c r="A511" s="214" t="s">
        <v>870</v>
      </c>
      <c r="B511" s="214"/>
      <c r="C511" s="214"/>
      <c r="D511" s="214"/>
      <c r="E511" s="214"/>
      <c r="F511" s="214"/>
    </row>
    <row r="512" spans="3:7" ht="15.75">
      <c r="C512" s="139"/>
      <c r="D512" s="139"/>
      <c r="E512" s="139"/>
      <c r="F512" s="114"/>
      <c r="G512" s="127"/>
    </row>
    <row r="513" spans="3:6" ht="15.75">
      <c r="C513" s="87"/>
      <c r="D513" s="87"/>
      <c r="E513" s="87"/>
      <c r="F513" s="127"/>
    </row>
    <row r="514" spans="3:6" ht="15.75">
      <c r="C514" s="87"/>
      <c r="D514" s="87"/>
      <c r="E514" s="87"/>
      <c r="F514" s="87"/>
    </row>
    <row r="515" spans="3:6" ht="15.75">
      <c r="C515" s="87"/>
      <c r="D515" s="87"/>
      <c r="E515" s="87"/>
      <c r="F515" s="87"/>
    </row>
    <row r="516" spans="3:6" ht="15.75">
      <c r="C516" s="87"/>
      <c r="D516" s="87"/>
      <c r="E516" s="87"/>
      <c r="F516" s="87"/>
    </row>
    <row r="517" spans="3:6" ht="15.75">
      <c r="C517" s="87"/>
      <c r="D517" s="87"/>
      <c r="E517" s="87"/>
      <c r="F517" s="87"/>
    </row>
    <row r="518" spans="3:6" ht="15.75">
      <c r="C518" s="87"/>
      <c r="D518" s="87"/>
      <c r="E518" s="87"/>
      <c r="F518" s="87"/>
    </row>
    <row r="519" spans="3:6" ht="15.75">
      <c r="C519" s="87"/>
      <c r="D519" s="87"/>
      <c r="E519" s="87"/>
      <c r="F519" s="87"/>
    </row>
    <row r="520" spans="3:6" ht="15.75">
      <c r="C520" s="87"/>
      <c r="D520" s="87"/>
      <c r="E520" s="87"/>
      <c r="F520" s="87"/>
    </row>
    <row r="521" spans="3:6" ht="15.75">
      <c r="C521" s="87"/>
      <c r="D521" s="87"/>
      <c r="E521" s="87"/>
      <c r="F521" s="87"/>
    </row>
    <row r="522" spans="3:6" ht="15.75">
      <c r="C522" s="87"/>
      <c r="D522" s="87"/>
      <c r="E522" s="87"/>
      <c r="F522" s="87"/>
    </row>
    <row r="523" spans="3:6" ht="15.75">
      <c r="C523" s="139"/>
      <c r="D523" s="139"/>
      <c r="E523" s="139"/>
      <c r="F523" s="111"/>
    </row>
    <row r="524" spans="3:6" ht="15.75">
      <c r="C524" s="139"/>
      <c r="D524" s="139"/>
      <c r="E524" s="139"/>
      <c r="F524" s="114"/>
    </row>
    <row r="525" spans="3:6" ht="15.75">
      <c r="C525" s="139"/>
      <c r="D525" s="139"/>
      <c r="E525" s="139"/>
      <c r="F525" s="114"/>
    </row>
    <row r="526" spans="3:6" ht="15.75">
      <c r="C526" s="139"/>
      <c r="D526" s="139"/>
      <c r="E526" s="139"/>
      <c r="F526" s="114"/>
    </row>
    <row r="527" spans="3:6" ht="15.75">
      <c r="C527" s="139"/>
      <c r="D527" s="139"/>
      <c r="E527" s="139"/>
      <c r="F527" s="114"/>
    </row>
    <row r="528" spans="3:6" ht="15.75">
      <c r="C528" s="139"/>
      <c r="D528" s="139"/>
      <c r="E528" s="139"/>
      <c r="F528" s="140"/>
    </row>
    <row r="529" spans="3:6" ht="15.75">
      <c r="C529" s="139"/>
      <c r="D529" s="139"/>
      <c r="E529" s="139"/>
      <c r="F529" s="114"/>
    </row>
    <row r="530" spans="3:6" ht="15.75">
      <c r="C530" s="139"/>
      <c r="D530" s="139"/>
      <c r="E530" s="139"/>
      <c r="F530" s="114"/>
    </row>
    <row r="531" spans="3:6" ht="15.75">
      <c r="C531" s="139"/>
      <c r="D531" s="139"/>
      <c r="E531" s="139"/>
      <c r="F531" s="114"/>
    </row>
    <row r="532" spans="3:6" ht="15.75">
      <c r="C532" s="139"/>
      <c r="D532" s="139"/>
      <c r="E532" s="139"/>
      <c r="F532" s="114"/>
    </row>
    <row r="533" spans="3:6" ht="15.75">
      <c r="C533" s="139"/>
      <c r="D533" s="139"/>
      <c r="E533" s="139"/>
      <c r="F533" s="114"/>
    </row>
    <row r="534" spans="3:6" ht="15.75">
      <c r="C534" s="139"/>
      <c r="D534" s="139"/>
      <c r="E534" s="139"/>
      <c r="F534" s="114"/>
    </row>
    <row r="535" spans="3:6" ht="15.75">
      <c r="C535" s="139"/>
      <c r="D535" s="139"/>
      <c r="E535" s="139"/>
      <c r="F535" s="114"/>
    </row>
    <row r="536" spans="3:6" ht="15.75">
      <c r="C536" s="139"/>
      <c r="D536" s="139"/>
      <c r="E536" s="139"/>
      <c r="F536" s="114"/>
    </row>
    <row r="537" spans="3:6" ht="15.75">
      <c r="C537" s="139"/>
      <c r="D537" s="139"/>
      <c r="E537" s="139"/>
      <c r="F537" s="114"/>
    </row>
    <row r="538" spans="3:6" ht="15.75">
      <c r="C538" s="139"/>
      <c r="D538" s="139"/>
      <c r="E538" s="139"/>
      <c r="F538" s="114"/>
    </row>
    <row r="539" spans="3:6" ht="15.75">
      <c r="C539" s="139"/>
      <c r="D539" s="139"/>
      <c r="E539" s="139"/>
      <c r="F539" s="114"/>
    </row>
    <row r="540" spans="3:6" ht="15.75">
      <c r="C540" s="139"/>
      <c r="D540" s="139"/>
      <c r="E540" s="139"/>
      <c r="F540" s="114"/>
    </row>
    <row r="541" spans="3:6" ht="15.75">
      <c r="C541" s="139"/>
      <c r="D541" s="139"/>
      <c r="E541" s="139"/>
      <c r="F541" s="114"/>
    </row>
    <row r="542" spans="3:6" ht="15.75">
      <c r="C542" s="139"/>
      <c r="D542" s="139"/>
      <c r="E542" s="139"/>
      <c r="F542" s="114"/>
    </row>
    <row r="543" spans="3:6" ht="15.75">
      <c r="C543" s="139"/>
      <c r="D543" s="139"/>
      <c r="E543" s="139"/>
      <c r="F543" s="114"/>
    </row>
    <row r="544" spans="3:6" ht="15.75">
      <c r="C544" s="139"/>
      <c r="D544" s="139"/>
      <c r="E544" s="139"/>
      <c r="F544" s="114"/>
    </row>
    <row r="545" spans="3:6" ht="15.75">
      <c r="C545" s="139"/>
      <c r="D545" s="139"/>
      <c r="E545" s="139"/>
      <c r="F545" s="114"/>
    </row>
    <row r="546" spans="3:6" ht="15.75">
      <c r="C546" s="139"/>
      <c r="D546" s="139"/>
      <c r="E546" s="139"/>
      <c r="F546" s="114"/>
    </row>
    <row r="547" spans="3:6" ht="15.75">
      <c r="C547" s="139"/>
      <c r="D547" s="139"/>
      <c r="E547" s="139"/>
      <c r="F547" s="114"/>
    </row>
    <row r="548" spans="3:6" ht="15.75">
      <c r="C548" s="139"/>
      <c r="D548" s="139"/>
      <c r="E548" s="139"/>
      <c r="F548" s="114"/>
    </row>
    <row r="549" spans="3:6" ht="15.75">
      <c r="C549" s="139"/>
      <c r="D549" s="139"/>
      <c r="E549" s="139"/>
      <c r="F549" s="114"/>
    </row>
    <row r="550" spans="3:6" ht="15.75">
      <c r="C550" s="139"/>
      <c r="D550" s="139"/>
      <c r="E550" s="139"/>
      <c r="F550" s="114"/>
    </row>
    <row r="551" spans="3:6" ht="15.75">
      <c r="C551" s="139"/>
      <c r="D551" s="139"/>
      <c r="E551" s="139"/>
      <c r="F551" s="114"/>
    </row>
    <row r="552" spans="3:6" ht="15.75">
      <c r="C552" s="139"/>
      <c r="D552" s="139"/>
      <c r="E552" s="139"/>
      <c r="F552" s="114"/>
    </row>
    <row r="553" spans="3:6" ht="15.75">
      <c r="C553" s="139"/>
      <c r="D553" s="139"/>
      <c r="E553" s="139"/>
      <c r="F553" s="114"/>
    </row>
    <row r="554" spans="3:6" ht="15.75">
      <c r="C554" s="139"/>
      <c r="D554" s="139"/>
      <c r="E554" s="139"/>
      <c r="F554" s="114"/>
    </row>
    <row r="555" spans="3:6" ht="15.75">
      <c r="C555" s="139"/>
      <c r="D555" s="139"/>
      <c r="E555" s="139"/>
      <c r="F555" s="114"/>
    </row>
    <row r="556" spans="3:6" ht="15.75">
      <c r="C556" s="139"/>
      <c r="D556" s="139"/>
      <c r="E556" s="139"/>
      <c r="F556" s="114"/>
    </row>
    <row r="557" spans="3:6" ht="15.75">
      <c r="C557" s="139"/>
      <c r="D557" s="139"/>
      <c r="E557" s="139"/>
      <c r="F557" s="114"/>
    </row>
    <row r="558" spans="3:6" ht="15.75">
      <c r="C558" s="139"/>
      <c r="D558" s="139"/>
      <c r="E558" s="139"/>
      <c r="F558" s="114"/>
    </row>
    <row r="559" ht="15.75">
      <c r="F559" s="114"/>
    </row>
    <row r="560" spans="3:6" ht="15.75">
      <c r="C560" s="87"/>
      <c r="D560" s="87"/>
      <c r="E560" s="87"/>
      <c r="F560" s="114"/>
    </row>
    <row r="561" spans="3:6" ht="15.75">
      <c r="C561" s="87"/>
      <c r="D561" s="87"/>
      <c r="E561" s="87"/>
      <c r="F561" s="114"/>
    </row>
    <row r="562" spans="3:6" ht="15.75">
      <c r="C562" s="87"/>
      <c r="D562" s="87"/>
      <c r="E562" s="87"/>
      <c r="F562" s="114"/>
    </row>
    <row r="563" spans="3:6" ht="15.75">
      <c r="C563" s="87"/>
      <c r="D563" s="87"/>
      <c r="E563" s="87"/>
      <c r="F563" s="114"/>
    </row>
    <row r="564" spans="3:6" ht="15.75">
      <c r="C564" s="87"/>
      <c r="D564" s="87"/>
      <c r="E564" s="87"/>
      <c r="F564" s="114"/>
    </row>
    <row r="565" spans="3:6" ht="15.75">
      <c r="C565" s="87"/>
      <c r="D565" s="87"/>
      <c r="E565" s="87"/>
      <c r="F565" s="114"/>
    </row>
    <row r="566" spans="3:6" ht="15.75">
      <c r="C566" s="87"/>
      <c r="D566" s="87"/>
      <c r="E566" s="87"/>
      <c r="F566" s="114"/>
    </row>
    <row r="567" spans="3:6" ht="15.75">
      <c r="C567" s="87"/>
      <c r="D567" s="87"/>
      <c r="E567" s="87"/>
      <c r="F567" s="114"/>
    </row>
    <row r="568" spans="3:6" ht="15.75">
      <c r="C568" s="87"/>
      <c r="D568" s="87"/>
      <c r="E568" s="87"/>
      <c r="F568" s="114"/>
    </row>
    <row r="569" spans="3:6" ht="15.75">
      <c r="C569" s="87"/>
      <c r="D569" s="87"/>
      <c r="E569" s="87"/>
      <c r="F569" s="114"/>
    </row>
    <row r="570" spans="3:6" ht="15.75">
      <c r="C570" s="87"/>
      <c r="D570" s="87"/>
      <c r="E570" s="87"/>
      <c r="F570" s="114"/>
    </row>
    <row r="571" spans="3:6" ht="15.75">
      <c r="C571" s="87"/>
      <c r="D571" s="87"/>
      <c r="E571" s="87"/>
      <c r="F571" s="114"/>
    </row>
    <row r="572" spans="3:6" ht="15.75">
      <c r="C572" s="87"/>
      <c r="D572" s="87"/>
      <c r="E572" s="87"/>
      <c r="F572" s="114"/>
    </row>
    <row r="573" spans="3:6" ht="15.75">
      <c r="C573" s="87"/>
      <c r="D573" s="87"/>
      <c r="E573" s="87"/>
      <c r="F573" s="114"/>
    </row>
    <row r="574" spans="3:6" ht="15.75">
      <c r="C574" s="87"/>
      <c r="D574" s="87"/>
      <c r="E574" s="87"/>
      <c r="F574" s="114"/>
    </row>
    <row r="575" spans="3:6" ht="15.75">
      <c r="C575" s="87"/>
      <c r="D575" s="87"/>
      <c r="E575" s="87"/>
      <c r="F575" s="114"/>
    </row>
    <row r="576" spans="3:6" ht="15.75">
      <c r="C576" s="87"/>
      <c r="D576" s="87"/>
      <c r="E576" s="87"/>
      <c r="F576" s="114"/>
    </row>
    <row r="577" spans="3:6" ht="15.75">
      <c r="C577" s="87"/>
      <c r="D577" s="87"/>
      <c r="E577" s="87"/>
      <c r="F577" s="114"/>
    </row>
    <row r="578" spans="3:6" ht="15.75">
      <c r="C578" s="87"/>
      <c r="D578" s="87"/>
      <c r="E578" s="87"/>
      <c r="F578" s="114"/>
    </row>
    <row r="579" spans="3:6" ht="15.75">
      <c r="C579" s="87"/>
      <c r="D579" s="87"/>
      <c r="E579" s="87"/>
      <c r="F579" s="114"/>
    </row>
    <row r="580" spans="3:6" ht="15.75">
      <c r="C580" s="87"/>
      <c r="D580" s="87"/>
      <c r="E580" s="87"/>
      <c r="F580" s="114"/>
    </row>
    <row r="581" spans="3:6" ht="15.75">
      <c r="C581" s="87"/>
      <c r="D581" s="87"/>
      <c r="E581" s="87"/>
      <c r="F581" s="114"/>
    </row>
    <row r="582" spans="3:6" ht="15.75">
      <c r="C582" s="87"/>
      <c r="D582" s="87"/>
      <c r="E582" s="87"/>
      <c r="F582" s="114"/>
    </row>
    <row r="583" spans="3:6" ht="15.75">
      <c r="C583" s="87"/>
      <c r="D583" s="87"/>
      <c r="E583" s="87"/>
      <c r="F583" s="114"/>
    </row>
    <row r="584" spans="3:6" ht="15.75">
      <c r="C584" s="87"/>
      <c r="D584" s="87"/>
      <c r="E584" s="87"/>
      <c r="F584" s="114"/>
    </row>
    <row r="585" spans="3:6" ht="15.75">
      <c r="C585" s="87"/>
      <c r="D585" s="87"/>
      <c r="E585" s="87"/>
      <c r="F585" s="114"/>
    </row>
    <row r="586" spans="3:6" ht="15.75">
      <c r="C586" s="87"/>
      <c r="D586" s="87"/>
      <c r="E586" s="87"/>
      <c r="F586" s="114"/>
    </row>
    <row r="587" spans="3:6" ht="15.75">
      <c r="C587" s="87"/>
      <c r="D587" s="87"/>
      <c r="E587" s="87"/>
      <c r="F587" s="114"/>
    </row>
    <row r="588" spans="3:6" ht="15.75">
      <c r="C588" s="87"/>
      <c r="D588" s="87"/>
      <c r="E588" s="87"/>
      <c r="F588" s="114"/>
    </row>
    <row r="589" spans="3:6" ht="15.75">
      <c r="C589" s="87"/>
      <c r="D589" s="87"/>
      <c r="E589" s="87"/>
      <c r="F589" s="114"/>
    </row>
    <row r="590" spans="3:6" ht="15.75">
      <c r="C590" s="87"/>
      <c r="D590" s="87"/>
      <c r="E590" s="87"/>
      <c r="F590" s="114"/>
    </row>
    <row r="591" spans="3:6" ht="15.75">
      <c r="C591" s="87"/>
      <c r="D591" s="87"/>
      <c r="E591" s="87"/>
      <c r="F591" s="114"/>
    </row>
    <row r="592" spans="3:6" ht="15.75">
      <c r="C592" s="87"/>
      <c r="D592" s="87"/>
      <c r="E592" s="87"/>
      <c r="F592" s="114"/>
    </row>
    <row r="593" spans="3:6" ht="15.75">
      <c r="C593" s="87"/>
      <c r="D593" s="87"/>
      <c r="E593" s="87"/>
      <c r="F593" s="114"/>
    </row>
    <row r="594" spans="3:6" ht="15.75">
      <c r="C594" s="87"/>
      <c r="D594" s="87"/>
      <c r="E594" s="87"/>
      <c r="F594" s="114"/>
    </row>
    <row r="595" spans="3:6" ht="15.75">
      <c r="C595" s="87"/>
      <c r="D595" s="87"/>
      <c r="E595" s="87"/>
      <c r="F595" s="114"/>
    </row>
    <row r="596" spans="3:6" ht="15.75">
      <c r="C596" s="87"/>
      <c r="D596" s="87"/>
      <c r="E596" s="87"/>
      <c r="F596" s="114"/>
    </row>
    <row r="597" spans="3:6" ht="15.75">
      <c r="C597" s="87"/>
      <c r="D597" s="87"/>
      <c r="E597" s="87"/>
      <c r="F597" s="114"/>
    </row>
    <row r="598" spans="3:6" ht="15.75">
      <c r="C598" s="87"/>
      <c r="D598" s="87"/>
      <c r="E598" s="87"/>
      <c r="F598" s="114"/>
    </row>
    <row r="599" spans="3:6" ht="15.75">
      <c r="C599" s="87"/>
      <c r="D599" s="87"/>
      <c r="E599" s="87"/>
      <c r="F599" s="114"/>
    </row>
    <row r="600" spans="3:6" ht="15.75">
      <c r="C600" s="87"/>
      <c r="D600" s="87"/>
      <c r="E600" s="87"/>
      <c r="F600" s="114"/>
    </row>
    <row r="601" spans="3:6" ht="15.75">
      <c r="C601" s="87"/>
      <c r="D601" s="87"/>
      <c r="E601" s="87"/>
      <c r="F601" s="114"/>
    </row>
    <row r="602" spans="3:6" ht="15.75">
      <c r="C602" s="87"/>
      <c r="D602" s="87"/>
      <c r="E602" s="87"/>
      <c r="F602" s="114"/>
    </row>
    <row r="603" spans="3:6" ht="15.75">
      <c r="C603" s="87"/>
      <c r="D603" s="87"/>
      <c r="E603" s="87"/>
      <c r="F603" s="114"/>
    </row>
    <row r="604" spans="3:6" ht="15.75">
      <c r="C604" s="87"/>
      <c r="D604" s="87"/>
      <c r="E604" s="87"/>
      <c r="F604" s="114"/>
    </row>
    <row r="605" spans="3:6" ht="15.75">
      <c r="C605" s="87"/>
      <c r="D605" s="87"/>
      <c r="E605" s="87"/>
      <c r="F605" s="114"/>
    </row>
    <row r="606" spans="3:6" ht="15.75">
      <c r="C606" s="87"/>
      <c r="D606" s="87"/>
      <c r="E606" s="87"/>
      <c r="F606" s="114"/>
    </row>
    <row r="607" spans="3:6" ht="15.75">
      <c r="C607" s="87"/>
      <c r="D607" s="87"/>
      <c r="E607" s="87"/>
      <c r="F607" s="114"/>
    </row>
    <row r="608" spans="3:6" ht="15.75">
      <c r="C608" s="87"/>
      <c r="D608" s="87"/>
      <c r="E608" s="87"/>
      <c r="F608" s="114"/>
    </row>
    <row r="609" spans="3:6" ht="15.75">
      <c r="C609" s="87"/>
      <c r="D609" s="87"/>
      <c r="E609" s="87"/>
      <c r="F609" s="114"/>
    </row>
    <row r="610" spans="3:6" ht="15.75">
      <c r="C610" s="87"/>
      <c r="D610" s="87"/>
      <c r="E610" s="87"/>
      <c r="F610" s="114"/>
    </row>
    <row r="611" spans="3:6" ht="15.75">
      <c r="C611" s="87"/>
      <c r="D611" s="87"/>
      <c r="E611" s="87"/>
      <c r="F611" s="114"/>
    </row>
    <row r="612" spans="3:6" ht="15.75">
      <c r="C612" s="87"/>
      <c r="D612" s="87"/>
      <c r="E612" s="87"/>
      <c r="F612" s="114"/>
    </row>
    <row r="613" spans="3:6" ht="15.75">
      <c r="C613" s="87"/>
      <c r="D613" s="87"/>
      <c r="E613" s="87"/>
      <c r="F613" s="114"/>
    </row>
    <row r="614" spans="3:6" ht="15.75">
      <c r="C614" s="87"/>
      <c r="D614" s="87"/>
      <c r="E614" s="87"/>
      <c r="F614" s="114"/>
    </row>
    <row r="615" spans="3:6" ht="15.75">
      <c r="C615" s="87"/>
      <c r="D615" s="87"/>
      <c r="E615" s="87"/>
      <c r="F615" s="114"/>
    </row>
    <row r="616" spans="3:6" ht="15.75">
      <c r="C616" s="87"/>
      <c r="D616" s="87"/>
      <c r="E616" s="87"/>
      <c r="F616" s="114"/>
    </row>
    <row r="617" spans="3:6" ht="15.75">
      <c r="C617" s="87"/>
      <c r="D617" s="87"/>
      <c r="E617" s="87"/>
      <c r="F617" s="114"/>
    </row>
    <row r="618" spans="3:6" ht="15.75">
      <c r="C618" s="87"/>
      <c r="D618" s="87"/>
      <c r="E618" s="87"/>
      <c r="F618" s="114"/>
    </row>
    <row r="619" spans="3:6" ht="15.75">
      <c r="C619" s="87"/>
      <c r="D619" s="87"/>
      <c r="E619" s="87"/>
      <c r="F619" s="114"/>
    </row>
    <row r="620" spans="3:6" ht="15.75">
      <c r="C620" s="87"/>
      <c r="D620" s="87"/>
      <c r="E620" s="87"/>
      <c r="F620" s="114"/>
    </row>
    <row r="621" spans="3:6" ht="15.75">
      <c r="C621" s="87"/>
      <c r="D621" s="87"/>
      <c r="E621" s="87"/>
      <c r="F621" s="114"/>
    </row>
    <row r="622" spans="3:6" ht="15.75">
      <c r="C622" s="87"/>
      <c r="D622" s="87"/>
      <c r="E622" s="87"/>
      <c r="F622" s="114"/>
    </row>
    <row r="623" spans="3:6" ht="15.75">
      <c r="C623" s="87"/>
      <c r="D623" s="87"/>
      <c r="E623" s="87"/>
      <c r="F623" s="114"/>
    </row>
    <row r="624" spans="3:6" ht="15.75">
      <c r="C624" s="87"/>
      <c r="D624" s="87"/>
      <c r="E624" s="87"/>
      <c r="F624" s="114"/>
    </row>
    <row r="625" spans="3:6" ht="15.75">
      <c r="C625" s="87"/>
      <c r="D625" s="87"/>
      <c r="E625" s="87"/>
      <c r="F625" s="114"/>
    </row>
    <row r="626" spans="3:6" ht="15.75">
      <c r="C626" s="87"/>
      <c r="D626" s="87"/>
      <c r="E626" s="87"/>
      <c r="F626" s="114"/>
    </row>
    <row r="627" spans="3:6" ht="15.75">
      <c r="C627" s="87"/>
      <c r="D627" s="87"/>
      <c r="E627" s="87"/>
      <c r="F627" s="114"/>
    </row>
    <row r="628" spans="3:6" ht="15.75">
      <c r="C628" s="87"/>
      <c r="D628" s="87"/>
      <c r="E628" s="87"/>
      <c r="F628" s="114"/>
    </row>
    <row r="629" spans="3:6" ht="15.75">
      <c r="C629" s="87"/>
      <c r="D629" s="87"/>
      <c r="E629" s="87"/>
      <c r="F629" s="114"/>
    </row>
    <row r="630" spans="3:6" ht="15.75">
      <c r="C630" s="87"/>
      <c r="D630" s="87"/>
      <c r="E630" s="87"/>
      <c r="F630" s="114"/>
    </row>
    <row r="631" spans="3:6" ht="15.75">
      <c r="C631" s="87"/>
      <c r="D631" s="87"/>
      <c r="E631" s="87"/>
      <c r="F631" s="114"/>
    </row>
    <row r="632" spans="3:6" ht="15.75">
      <c r="C632" s="87"/>
      <c r="D632" s="87"/>
      <c r="E632" s="87"/>
      <c r="F632" s="114"/>
    </row>
    <row r="633" spans="3:6" ht="15.75">
      <c r="C633" s="87"/>
      <c r="D633" s="87"/>
      <c r="E633" s="87"/>
      <c r="F633" s="114"/>
    </row>
    <row r="634" spans="3:6" ht="15.75">
      <c r="C634" s="87"/>
      <c r="D634" s="87"/>
      <c r="E634" s="87"/>
      <c r="F634" s="114"/>
    </row>
    <row r="635" spans="3:6" ht="15.75">
      <c r="C635" s="87"/>
      <c r="D635" s="87"/>
      <c r="E635" s="87"/>
      <c r="F635" s="114"/>
    </row>
    <row r="636" spans="3:6" ht="15.75">
      <c r="C636" s="87"/>
      <c r="D636" s="87"/>
      <c r="E636" s="87"/>
      <c r="F636" s="114"/>
    </row>
    <row r="637" spans="3:6" ht="15.75">
      <c r="C637" s="87"/>
      <c r="D637" s="87"/>
      <c r="E637" s="87"/>
      <c r="F637" s="114"/>
    </row>
    <row r="638" spans="3:6" ht="15.75">
      <c r="C638" s="87"/>
      <c r="D638" s="87"/>
      <c r="E638" s="87"/>
      <c r="F638" s="114"/>
    </row>
    <row r="639" spans="3:6" ht="15.75">
      <c r="C639" s="87"/>
      <c r="D639" s="87"/>
      <c r="E639" s="87"/>
      <c r="F639" s="114"/>
    </row>
    <row r="640" spans="3:6" ht="15.75">
      <c r="C640" s="87"/>
      <c r="D640" s="87"/>
      <c r="E640" s="87"/>
      <c r="F640" s="114"/>
    </row>
    <row r="641" spans="3:6" ht="15.75">
      <c r="C641" s="87"/>
      <c r="D641" s="87"/>
      <c r="E641" s="87"/>
      <c r="F641" s="114"/>
    </row>
    <row r="642" spans="3:6" ht="15.75">
      <c r="C642" s="87"/>
      <c r="D642" s="87"/>
      <c r="E642" s="87"/>
      <c r="F642" s="114"/>
    </row>
    <row r="643" spans="3:6" ht="15.75">
      <c r="C643" s="87"/>
      <c r="D643" s="87"/>
      <c r="E643" s="87"/>
      <c r="F643" s="114"/>
    </row>
    <row r="644" spans="3:6" ht="15.75">
      <c r="C644" s="87"/>
      <c r="D644" s="87"/>
      <c r="E644" s="87"/>
      <c r="F644" s="114"/>
    </row>
    <row r="645" spans="3:6" ht="15.75">
      <c r="C645" s="87"/>
      <c r="D645" s="87"/>
      <c r="E645" s="87"/>
      <c r="F645" s="114"/>
    </row>
    <row r="646" spans="3:6" ht="15.75">
      <c r="C646" s="87"/>
      <c r="D646" s="87"/>
      <c r="E646" s="87"/>
      <c r="F646" s="114"/>
    </row>
    <row r="647" spans="3:6" ht="15.75">
      <c r="C647" s="87"/>
      <c r="D647" s="87"/>
      <c r="E647" s="87"/>
      <c r="F647" s="114"/>
    </row>
    <row r="648" spans="3:6" ht="15.75">
      <c r="C648" s="87"/>
      <c r="D648" s="87"/>
      <c r="E648" s="87"/>
      <c r="F648" s="114"/>
    </row>
    <row r="649" spans="3:6" ht="15.75">
      <c r="C649" s="87"/>
      <c r="D649" s="87"/>
      <c r="E649" s="87"/>
      <c r="F649" s="114"/>
    </row>
    <row r="650" spans="3:6" ht="15.75">
      <c r="C650" s="87"/>
      <c r="D650" s="87"/>
      <c r="E650" s="87"/>
      <c r="F650" s="114"/>
    </row>
    <row r="651" spans="3:6" ht="15.75">
      <c r="C651" s="87"/>
      <c r="D651" s="87"/>
      <c r="E651" s="87"/>
      <c r="F651" s="114"/>
    </row>
    <row r="652" spans="3:6" ht="15.75">
      <c r="C652" s="87"/>
      <c r="D652" s="87"/>
      <c r="E652" s="87"/>
      <c r="F652" s="114"/>
    </row>
    <row r="653" spans="3:6" ht="15.75">
      <c r="C653" s="87"/>
      <c r="D653" s="87"/>
      <c r="E653" s="87"/>
      <c r="F653" s="114"/>
    </row>
    <row r="654" spans="3:6" ht="15.75">
      <c r="C654" s="87"/>
      <c r="D654" s="87"/>
      <c r="E654" s="87"/>
      <c r="F654" s="114"/>
    </row>
    <row r="655" spans="3:6" ht="15.75">
      <c r="C655" s="87"/>
      <c r="D655" s="87"/>
      <c r="E655" s="87"/>
      <c r="F655" s="114"/>
    </row>
    <row r="656" spans="3:6" ht="15.75">
      <c r="C656" s="87"/>
      <c r="D656" s="87"/>
      <c r="E656" s="87"/>
      <c r="F656" s="114"/>
    </row>
    <row r="657" spans="3:6" ht="15.75">
      <c r="C657" s="87"/>
      <c r="D657" s="87"/>
      <c r="E657" s="87"/>
      <c r="F657" s="114"/>
    </row>
    <row r="658" spans="3:6" ht="15.75">
      <c r="C658" s="87"/>
      <c r="D658" s="87"/>
      <c r="E658" s="87"/>
      <c r="F658" s="114"/>
    </row>
    <row r="659" spans="3:6" ht="15.75">
      <c r="C659" s="87"/>
      <c r="D659" s="87"/>
      <c r="E659" s="87"/>
      <c r="F659" s="114"/>
    </row>
    <row r="660" spans="3:6" ht="15.75">
      <c r="C660" s="87"/>
      <c r="D660" s="87"/>
      <c r="E660" s="87"/>
      <c r="F660" s="114"/>
    </row>
    <row r="661" spans="3:6" ht="15.75">
      <c r="C661" s="87"/>
      <c r="D661" s="87"/>
      <c r="E661" s="87"/>
      <c r="F661" s="114"/>
    </row>
    <row r="662" spans="3:6" ht="15.75">
      <c r="C662" s="87"/>
      <c r="D662" s="87"/>
      <c r="E662" s="87"/>
      <c r="F662" s="114"/>
    </row>
    <row r="663" spans="3:6" ht="15.75">
      <c r="C663" s="87"/>
      <c r="D663" s="87"/>
      <c r="E663" s="87"/>
      <c r="F663" s="114"/>
    </row>
    <row r="664" spans="3:6" ht="15.75">
      <c r="C664" s="87"/>
      <c r="D664" s="87"/>
      <c r="E664" s="87"/>
      <c r="F664" s="114"/>
    </row>
    <row r="665" spans="3:6" ht="15.75">
      <c r="C665" s="87"/>
      <c r="D665" s="87"/>
      <c r="E665" s="87"/>
      <c r="F665" s="114"/>
    </row>
    <row r="666" spans="3:6" ht="15.75">
      <c r="C666" s="87"/>
      <c r="D666" s="87"/>
      <c r="E666" s="87"/>
      <c r="F666" s="114"/>
    </row>
    <row r="667" spans="3:6" ht="15.75">
      <c r="C667" s="87"/>
      <c r="D667" s="87"/>
      <c r="E667" s="87"/>
      <c r="F667" s="114"/>
    </row>
    <row r="668" spans="3:6" ht="15.75">
      <c r="C668" s="87"/>
      <c r="D668" s="87"/>
      <c r="E668" s="87"/>
      <c r="F668" s="114"/>
    </row>
    <row r="669" spans="3:6" ht="15.75">
      <c r="C669" s="87"/>
      <c r="D669" s="87"/>
      <c r="E669" s="87"/>
      <c r="F669" s="114"/>
    </row>
    <row r="670" spans="3:6" ht="15.75">
      <c r="C670" s="87"/>
      <c r="D670" s="87"/>
      <c r="E670" s="87"/>
      <c r="F670" s="114"/>
    </row>
    <row r="671" spans="3:6" ht="15.75">
      <c r="C671" s="87"/>
      <c r="D671" s="87"/>
      <c r="E671" s="87"/>
      <c r="F671" s="114"/>
    </row>
    <row r="672" spans="3:6" ht="15.75">
      <c r="C672" s="87"/>
      <c r="D672" s="87"/>
      <c r="E672" s="87"/>
      <c r="F672" s="114"/>
    </row>
    <row r="673" spans="3:6" ht="15.75">
      <c r="C673" s="87"/>
      <c r="D673" s="87"/>
      <c r="E673" s="87"/>
      <c r="F673" s="114"/>
    </row>
    <row r="674" spans="3:6" ht="15.75">
      <c r="C674" s="87"/>
      <c r="D674" s="87"/>
      <c r="E674" s="87"/>
      <c r="F674" s="114"/>
    </row>
    <row r="675" spans="3:6" ht="15.75">
      <c r="C675" s="87"/>
      <c r="D675" s="87"/>
      <c r="E675" s="87"/>
      <c r="F675" s="114"/>
    </row>
    <row r="676" spans="3:6" ht="15.75">
      <c r="C676" s="87"/>
      <c r="D676" s="87"/>
      <c r="E676" s="87"/>
      <c r="F676" s="114"/>
    </row>
    <row r="677" spans="3:6" ht="15.75">
      <c r="C677" s="87"/>
      <c r="D677" s="87"/>
      <c r="E677" s="87"/>
      <c r="F677" s="114"/>
    </row>
    <row r="678" spans="3:6" ht="15.75">
      <c r="C678" s="87"/>
      <c r="D678" s="87"/>
      <c r="E678" s="87"/>
      <c r="F678" s="114"/>
    </row>
    <row r="679" spans="3:6" ht="15.75">
      <c r="C679" s="87"/>
      <c r="D679" s="87"/>
      <c r="E679" s="87"/>
      <c r="F679" s="114"/>
    </row>
    <row r="680" spans="3:6" ht="15.75">
      <c r="C680" s="87"/>
      <c r="D680" s="87"/>
      <c r="E680" s="87"/>
      <c r="F680" s="114"/>
    </row>
    <row r="681" spans="3:6" ht="15.75">
      <c r="C681" s="87"/>
      <c r="D681" s="87"/>
      <c r="E681" s="87"/>
      <c r="F681" s="114"/>
    </row>
    <row r="682" spans="3:6" ht="15.75">
      <c r="C682" s="87"/>
      <c r="D682" s="87"/>
      <c r="E682" s="87"/>
      <c r="F682" s="114"/>
    </row>
    <row r="683" spans="3:6" ht="15.75">
      <c r="C683" s="87"/>
      <c r="D683" s="87"/>
      <c r="E683" s="87"/>
      <c r="F683" s="114"/>
    </row>
    <row r="684" spans="3:6" ht="15.75">
      <c r="C684" s="87"/>
      <c r="D684" s="87"/>
      <c r="E684" s="87"/>
      <c r="F684" s="114"/>
    </row>
    <row r="685" spans="3:6" ht="15.75">
      <c r="C685" s="87"/>
      <c r="D685" s="87"/>
      <c r="E685" s="87"/>
      <c r="F685" s="114"/>
    </row>
    <row r="686" spans="3:6" ht="15.75">
      <c r="C686" s="87"/>
      <c r="D686" s="87"/>
      <c r="E686" s="87"/>
      <c r="F686" s="114"/>
    </row>
    <row r="687" spans="3:6" ht="15.75">
      <c r="C687" s="87"/>
      <c r="D687" s="87"/>
      <c r="E687" s="87"/>
      <c r="F687" s="114"/>
    </row>
    <row r="688" spans="3:6" ht="15.75">
      <c r="C688" s="87"/>
      <c r="D688" s="87"/>
      <c r="E688" s="87"/>
      <c r="F688" s="114"/>
    </row>
    <row r="689" spans="3:6" ht="15.75">
      <c r="C689" s="87"/>
      <c r="D689" s="87"/>
      <c r="E689" s="87"/>
      <c r="F689" s="114"/>
    </row>
    <row r="690" spans="3:6" ht="15.75">
      <c r="C690" s="87"/>
      <c r="D690" s="87"/>
      <c r="E690" s="87"/>
      <c r="F690" s="114"/>
    </row>
    <row r="691" spans="3:6" ht="15.75">
      <c r="C691" s="87"/>
      <c r="D691" s="87"/>
      <c r="E691" s="87"/>
      <c r="F691" s="114"/>
    </row>
    <row r="692" spans="3:6" ht="15.75">
      <c r="C692" s="87"/>
      <c r="D692" s="87"/>
      <c r="E692" s="87"/>
      <c r="F692" s="114"/>
    </row>
    <row r="693" spans="3:6" ht="15.75">
      <c r="C693" s="87"/>
      <c r="D693" s="87"/>
      <c r="E693" s="87"/>
      <c r="F693" s="114"/>
    </row>
    <row r="694" spans="3:6" ht="15.75">
      <c r="C694" s="87"/>
      <c r="D694" s="87"/>
      <c r="E694" s="87"/>
      <c r="F694" s="114"/>
    </row>
    <row r="695" spans="3:6" ht="15.75">
      <c r="C695" s="87"/>
      <c r="D695" s="87"/>
      <c r="E695" s="87"/>
      <c r="F695" s="114"/>
    </row>
    <row r="696" spans="3:6" ht="15.75">
      <c r="C696" s="87"/>
      <c r="D696" s="87"/>
      <c r="E696" s="87"/>
      <c r="F696" s="114"/>
    </row>
    <row r="697" spans="3:6" ht="15.75">
      <c r="C697" s="87"/>
      <c r="D697" s="87"/>
      <c r="E697" s="87"/>
      <c r="F697" s="114"/>
    </row>
    <row r="698" spans="3:6" ht="15.75">
      <c r="C698" s="87"/>
      <c r="D698" s="87"/>
      <c r="E698" s="87"/>
      <c r="F698" s="114"/>
    </row>
    <row r="699" spans="3:6" ht="15.75">
      <c r="C699" s="87"/>
      <c r="D699" s="87"/>
      <c r="E699" s="87"/>
      <c r="F699" s="114"/>
    </row>
    <row r="700" spans="3:6" ht="15.75">
      <c r="C700" s="87"/>
      <c r="D700" s="87"/>
      <c r="E700" s="87"/>
      <c r="F700" s="114"/>
    </row>
    <row r="701" spans="3:6" ht="15.75">
      <c r="C701" s="87"/>
      <c r="D701" s="87"/>
      <c r="E701" s="87"/>
      <c r="F701" s="114"/>
    </row>
    <row r="702" spans="3:6" ht="15.75">
      <c r="C702" s="87"/>
      <c r="D702" s="87"/>
      <c r="E702" s="87"/>
      <c r="F702" s="114"/>
    </row>
    <row r="703" spans="3:6" ht="15.75">
      <c r="C703" s="87"/>
      <c r="D703" s="87"/>
      <c r="E703" s="87"/>
      <c r="F703" s="114"/>
    </row>
    <row r="704" spans="3:6" ht="15.75">
      <c r="C704" s="87"/>
      <c r="D704" s="87"/>
      <c r="E704" s="87"/>
      <c r="F704" s="114"/>
    </row>
    <row r="705" spans="3:6" ht="15.75">
      <c r="C705" s="87"/>
      <c r="D705" s="87"/>
      <c r="E705" s="87"/>
      <c r="F705" s="114"/>
    </row>
    <row r="706" spans="3:6" ht="15.75">
      <c r="C706" s="87"/>
      <c r="D706" s="87"/>
      <c r="E706" s="87"/>
      <c r="F706" s="114"/>
    </row>
    <row r="707" spans="3:6" ht="15.75">
      <c r="C707" s="87"/>
      <c r="D707" s="87"/>
      <c r="E707" s="87"/>
      <c r="F707" s="114"/>
    </row>
    <row r="708" spans="3:6" ht="15.75">
      <c r="C708" s="87"/>
      <c r="D708" s="87"/>
      <c r="E708" s="87"/>
      <c r="F708" s="114"/>
    </row>
    <row r="709" spans="3:6" ht="15.75">
      <c r="C709" s="87"/>
      <c r="D709" s="87"/>
      <c r="E709" s="87"/>
      <c r="F709" s="114"/>
    </row>
    <row r="710" spans="3:6" ht="15.75">
      <c r="C710" s="87"/>
      <c r="D710" s="87"/>
      <c r="E710" s="87"/>
      <c r="F710" s="114"/>
    </row>
    <row r="711" spans="3:6" ht="15.75">
      <c r="C711" s="87"/>
      <c r="D711" s="87"/>
      <c r="E711" s="87"/>
      <c r="F711" s="114"/>
    </row>
    <row r="712" spans="3:6" ht="15.75">
      <c r="C712" s="87"/>
      <c r="D712" s="87"/>
      <c r="E712" s="87"/>
      <c r="F712" s="114"/>
    </row>
    <row r="713" spans="3:6" ht="15.75">
      <c r="C713" s="87"/>
      <c r="D713" s="87"/>
      <c r="E713" s="87"/>
      <c r="F713" s="114"/>
    </row>
    <row r="714" spans="3:6" ht="15.75">
      <c r="C714" s="87"/>
      <c r="D714" s="87"/>
      <c r="E714" s="87"/>
      <c r="F714" s="114"/>
    </row>
    <row r="715" spans="3:6" ht="15.75">
      <c r="C715" s="87"/>
      <c r="D715" s="87"/>
      <c r="E715" s="87"/>
      <c r="F715" s="114"/>
    </row>
    <row r="716" spans="3:6" ht="15.75">
      <c r="C716" s="87"/>
      <c r="D716" s="87"/>
      <c r="E716" s="87"/>
      <c r="F716" s="114"/>
    </row>
    <row r="717" spans="3:6" ht="15.75">
      <c r="C717" s="87"/>
      <c r="D717" s="87"/>
      <c r="E717" s="87"/>
      <c r="F717" s="114"/>
    </row>
    <row r="718" spans="3:6" ht="15.75">
      <c r="C718" s="87"/>
      <c r="D718" s="87"/>
      <c r="E718" s="87"/>
      <c r="F718" s="114"/>
    </row>
    <row r="719" spans="3:6" ht="15.75">
      <c r="C719" s="87"/>
      <c r="D719" s="87"/>
      <c r="E719" s="87"/>
      <c r="F719" s="114"/>
    </row>
    <row r="720" spans="3:6" ht="15.75">
      <c r="C720" s="87"/>
      <c r="D720" s="87"/>
      <c r="E720" s="87"/>
      <c r="F720" s="114"/>
    </row>
    <row r="721" spans="3:6" ht="15.75">
      <c r="C721" s="87"/>
      <c r="D721" s="87"/>
      <c r="E721" s="87"/>
      <c r="F721" s="114"/>
    </row>
    <row r="722" spans="3:6" ht="15.75">
      <c r="C722" s="87"/>
      <c r="D722" s="87"/>
      <c r="E722" s="87"/>
      <c r="F722" s="114"/>
    </row>
    <row r="723" spans="3:6" ht="15.75">
      <c r="C723" s="87"/>
      <c r="D723" s="87"/>
      <c r="E723" s="87"/>
      <c r="F723" s="114"/>
    </row>
    <row r="724" spans="3:6" ht="15.75">
      <c r="C724" s="87"/>
      <c r="D724" s="87"/>
      <c r="E724" s="87"/>
      <c r="F724" s="114"/>
    </row>
    <row r="725" spans="3:6" ht="15.75">
      <c r="C725" s="87"/>
      <c r="D725" s="87"/>
      <c r="E725" s="87"/>
      <c r="F725" s="114"/>
    </row>
    <row r="726" spans="3:6" ht="15.75">
      <c r="C726" s="87"/>
      <c r="D726" s="87"/>
      <c r="E726" s="87"/>
      <c r="F726" s="114"/>
    </row>
    <row r="727" spans="3:6" ht="15.75">
      <c r="C727" s="87"/>
      <c r="D727" s="87"/>
      <c r="E727" s="87"/>
      <c r="F727" s="114"/>
    </row>
    <row r="728" spans="3:6" ht="15.75">
      <c r="C728" s="87"/>
      <c r="D728" s="87"/>
      <c r="E728" s="87"/>
      <c r="F728" s="114"/>
    </row>
    <row r="729" spans="3:6" ht="15.75">
      <c r="C729" s="87"/>
      <c r="D729" s="87"/>
      <c r="E729" s="87"/>
      <c r="F729" s="114"/>
    </row>
    <row r="730" spans="3:6" ht="15.75">
      <c r="C730" s="87"/>
      <c r="D730" s="87"/>
      <c r="E730" s="87"/>
      <c r="F730" s="114"/>
    </row>
    <row r="731" spans="3:6" ht="15.75">
      <c r="C731" s="87"/>
      <c r="D731" s="87"/>
      <c r="E731" s="87"/>
      <c r="F731" s="114"/>
    </row>
    <row r="732" spans="3:6" ht="15.75">
      <c r="C732" s="87"/>
      <c r="D732" s="87"/>
      <c r="E732" s="87"/>
      <c r="F732" s="114"/>
    </row>
    <row r="733" spans="3:6" ht="15.75">
      <c r="C733" s="87"/>
      <c r="D733" s="87"/>
      <c r="E733" s="87"/>
      <c r="F733" s="114"/>
    </row>
    <row r="734" spans="3:6" ht="15.75">
      <c r="C734" s="87"/>
      <c r="D734" s="87"/>
      <c r="E734" s="87"/>
      <c r="F734" s="114"/>
    </row>
    <row r="735" spans="3:6" ht="15.75">
      <c r="C735" s="87"/>
      <c r="D735" s="87"/>
      <c r="E735" s="87"/>
      <c r="F735" s="114"/>
    </row>
    <row r="736" spans="3:6" ht="15.75">
      <c r="C736" s="87"/>
      <c r="D736" s="87"/>
      <c r="E736" s="87"/>
      <c r="F736" s="114"/>
    </row>
    <row r="737" spans="3:6" ht="15.75">
      <c r="C737" s="87"/>
      <c r="D737" s="87"/>
      <c r="E737" s="87"/>
      <c r="F737" s="114"/>
    </row>
    <row r="738" spans="3:6" ht="15.75">
      <c r="C738" s="87"/>
      <c r="D738" s="87"/>
      <c r="E738" s="87"/>
      <c r="F738" s="114"/>
    </row>
    <row r="739" spans="3:6" ht="15.75">
      <c r="C739" s="87"/>
      <c r="D739" s="87"/>
      <c r="E739" s="87"/>
      <c r="F739" s="114"/>
    </row>
    <row r="740" spans="3:6" ht="15.75">
      <c r="C740" s="87"/>
      <c r="D740" s="87"/>
      <c r="E740" s="87"/>
      <c r="F740" s="114"/>
    </row>
    <row r="741" spans="3:6" ht="15.75">
      <c r="C741" s="87"/>
      <c r="D741" s="87"/>
      <c r="E741" s="87"/>
      <c r="F741" s="114"/>
    </row>
    <row r="742" spans="3:6" ht="15.75">
      <c r="C742" s="87"/>
      <c r="D742" s="87"/>
      <c r="E742" s="87"/>
      <c r="F742" s="114"/>
    </row>
    <row r="743" spans="3:6" ht="15.75">
      <c r="C743" s="87"/>
      <c r="D743" s="87"/>
      <c r="E743" s="87"/>
      <c r="F743" s="114"/>
    </row>
    <row r="744" spans="3:6" ht="15.75">
      <c r="C744" s="87"/>
      <c r="D744" s="87"/>
      <c r="E744" s="87"/>
      <c r="F744" s="114"/>
    </row>
    <row r="745" spans="3:6" ht="15.75">
      <c r="C745" s="87"/>
      <c r="D745" s="87"/>
      <c r="E745" s="87"/>
      <c r="F745" s="114"/>
    </row>
    <row r="746" spans="3:6" ht="15.75">
      <c r="C746" s="87"/>
      <c r="D746" s="87"/>
      <c r="E746" s="87"/>
      <c r="F746" s="114"/>
    </row>
    <row r="747" spans="3:6" ht="15.75">
      <c r="C747" s="87"/>
      <c r="D747" s="87"/>
      <c r="E747" s="87"/>
      <c r="F747" s="114"/>
    </row>
    <row r="748" spans="3:6" ht="15.75">
      <c r="C748" s="87"/>
      <c r="D748" s="87"/>
      <c r="E748" s="87"/>
      <c r="F748" s="114"/>
    </row>
    <row r="749" spans="3:6" ht="15.75">
      <c r="C749" s="87"/>
      <c r="D749" s="87"/>
      <c r="E749" s="87"/>
      <c r="F749" s="114"/>
    </row>
    <row r="750" spans="3:6" ht="15.75">
      <c r="C750" s="87"/>
      <c r="D750" s="87"/>
      <c r="E750" s="87"/>
      <c r="F750" s="114"/>
    </row>
    <row r="751" spans="3:6" ht="15.75">
      <c r="C751" s="87"/>
      <c r="D751" s="87"/>
      <c r="E751" s="87"/>
      <c r="F751" s="114"/>
    </row>
    <row r="752" spans="3:6" ht="15.75">
      <c r="C752" s="87"/>
      <c r="D752" s="87"/>
      <c r="E752" s="87"/>
      <c r="F752" s="114"/>
    </row>
    <row r="753" spans="3:6" ht="15.75">
      <c r="C753" s="87"/>
      <c r="D753" s="87"/>
      <c r="E753" s="87"/>
      <c r="F753" s="114"/>
    </row>
    <row r="754" spans="3:6" ht="15.75">
      <c r="C754" s="87"/>
      <c r="D754" s="87"/>
      <c r="E754" s="87"/>
      <c r="F754" s="114"/>
    </row>
    <row r="755" spans="3:6" ht="15.75">
      <c r="C755" s="87"/>
      <c r="D755" s="87"/>
      <c r="E755" s="87"/>
      <c r="F755" s="114"/>
    </row>
    <row r="756" spans="3:6" ht="15.75">
      <c r="C756" s="87"/>
      <c r="D756" s="87"/>
      <c r="E756" s="87"/>
      <c r="F756" s="114"/>
    </row>
    <row r="757" spans="3:6" ht="15.75">
      <c r="C757" s="87"/>
      <c r="D757" s="87"/>
      <c r="E757" s="87"/>
      <c r="F757" s="114"/>
    </row>
    <row r="758" spans="3:6" ht="15.75">
      <c r="C758" s="87"/>
      <c r="D758" s="87"/>
      <c r="E758" s="87"/>
      <c r="F758" s="114"/>
    </row>
    <row r="759" spans="3:6" ht="15.75">
      <c r="C759" s="87"/>
      <c r="D759" s="87"/>
      <c r="E759" s="87"/>
      <c r="F759" s="114"/>
    </row>
    <row r="760" spans="3:6" ht="15.75">
      <c r="C760" s="87"/>
      <c r="D760" s="87"/>
      <c r="E760" s="87"/>
      <c r="F760" s="114"/>
    </row>
    <row r="761" spans="3:6" ht="15.75">
      <c r="C761" s="87"/>
      <c r="D761" s="87"/>
      <c r="E761" s="87"/>
      <c r="F761" s="114"/>
    </row>
    <row r="762" spans="3:6" ht="15.75">
      <c r="C762" s="87"/>
      <c r="D762" s="87"/>
      <c r="E762" s="87"/>
      <c r="F762" s="114"/>
    </row>
    <row r="763" spans="3:6" ht="15.75">
      <c r="C763" s="87"/>
      <c r="D763" s="87"/>
      <c r="E763" s="87"/>
      <c r="F763" s="114"/>
    </row>
    <row r="764" spans="3:6" ht="15.75">
      <c r="C764" s="87"/>
      <c r="D764" s="87"/>
      <c r="E764" s="87"/>
      <c r="F764" s="114"/>
    </row>
    <row r="765" spans="3:6" ht="15.75">
      <c r="C765" s="87"/>
      <c r="D765" s="87"/>
      <c r="E765" s="87"/>
      <c r="F765" s="114"/>
    </row>
    <row r="766" spans="3:6" ht="15.75">
      <c r="C766" s="87"/>
      <c r="D766" s="87"/>
      <c r="E766" s="87"/>
      <c r="F766" s="114"/>
    </row>
    <row r="767" spans="3:6" ht="15.75">
      <c r="C767" s="87"/>
      <c r="D767" s="87"/>
      <c r="E767" s="87"/>
      <c r="F767" s="114"/>
    </row>
    <row r="768" spans="3:6" ht="15.75">
      <c r="C768" s="87"/>
      <c r="D768" s="87"/>
      <c r="E768" s="87"/>
      <c r="F768" s="114"/>
    </row>
    <row r="769" spans="3:6" ht="15.75">
      <c r="C769" s="87"/>
      <c r="D769" s="87"/>
      <c r="E769" s="87"/>
      <c r="F769" s="114"/>
    </row>
    <row r="770" spans="3:6" ht="15.75">
      <c r="C770" s="87"/>
      <c r="D770" s="87"/>
      <c r="E770" s="87"/>
      <c r="F770" s="114"/>
    </row>
    <row r="771" spans="3:6" ht="15.75">
      <c r="C771" s="87"/>
      <c r="D771" s="87"/>
      <c r="E771" s="87"/>
      <c r="F771" s="114"/>
    </row>
    <row r="772" spans="3:6" ht="15.75">
      <c r="C772" s="87"/>
      <c r="D772" s="87"/>
      <c r="E772" s="87"/>
      <c r="F772" s="114"/>
    </row>
    <row r="773" spans="3:6" ht="15.75">
      <c r="C773" s="87"/>
      <c r="D773" s="87"/>
      <c r="E773" s="87"/>
      <c r="F773" s="114"/>
    </row>
    <row r="774" spans="3:6" ht="15.75">
      <c r="C774" s="87"/>
      <c r="D774" s="87"/>
      <c r="E774" s="87"/>
      <c r="F774" s="114"/>
    </row>
    <row r="775" spans="3:6" ht="15.75">
      <c r="C775" s="87"/>
      <c r="D775" s="87"/>
      <c r="E775" s="87"/>
      <c r="F775" s="114"/>
    </row>
    <row r="776" spans="3:6" ht="15.75">
      <c r="C776" s="87"/>
      <c r="D776" s="87"/>
      <c r="E776" s="87"/>
      <c r="F776" s="114"/>
    </row>
    <row r="777" spans="3:6" ht="15.75">
      <c r="C777" s="87"/>
      <c r="D777" s="87"/>
      <c r="E777" s="87"/>
      <c r="F777" s="114"/>
    </row>
    <row r="778" spans="3:6" ht="15.75">
      <c r="C778" s="87"/>
      <c r="D778" s="87"/>
      <c r="E778" s="87"/>
      <c r="F778" s="114"/>
    </row>
    <row r="779" spans="3:6" ht="15.75">
      <c r="C779" s="87"/>
      <c r="D779" s="87"/>
      <c r="E779" s="87"/>
      <c r="F779" s="114"/>
    </row>
    <row r="780" spans="3:6" ht="15.75">
      <c r="C780" s="87"/>
      <c r="D780" s="87"/>
      <c r="E780" s="87"/>
      <c r="F780" s="114"/>
    </row>
    <row r="781" spans="3:6" ht="15.75">
      <c r="C781" s="87"/>
      <c r="D781" s="87"/>
      <c r="E781" s="87"/>
      <c r="F781" s="114"/>
    </row>
    <row r="782" spans="3:6" ht="15.75">
      <c r="C782" s="87"/>
      <c r="D782" s="87"/>
      <c r="E782" s="87"/>
      <c r="F782" s="114"/>
    </row>
    <row r="783" spans="3:6" ht="15.75">
      <c r="C783" s="87"/>
      <c r="D783" s="87"/>
      <c r="E783" s="87"/>
      <c r="F783" s="114"/>
    </row>
    <row r="784" spans="3:6" ht="15.75">
      <c r="C784" s="87"/>
      <c r="D784" s="87"/>
      <c r="E784" s="87"/>
      <c r="F784" s="114"/>
    </row>
    <row r="785" spans="3:6" ht="15.75">
      <c r="C785" s="87"/>
      <c r="D785" s="87"/>
      <c r="E785" s="87"/>
      <c r="F785" s="114"/>
    </row>
    <row r="786" spans="3:6" ht="15.75">
      <c r="C786" s="87"/>
      <c r="D786" s="87"/>
      <c r="E786" s="87"/>
      <c r="F786" s="114"/>
    </row>
    <row r="787" spans="3:6" ht="15.75">
      <c r="C787" s="87"/>
      <c r="D787" s="87"/>
      <c r="E787" s="87"/>
      <c r="F787" s="114"/>
    </row>
    <row r="788" spans="3:6" ht="15.75">
      <c r="C788" s="87"/>
      <c r="D788" s="87"/>
      <c r="E788" s="87"/>
      <c r="F788" s="114"/>
    </row>
    <row r="789" spans="3:6" ht="15.75">
      <c r="C789" s="87"/>
      <c r="D789" s="87"/>
      <c r="E789" s="87"/>
      <c r="F789" s="114"/>
    </row>
  </sheetData>
  <sheetProtection/>
  <mergeCells count="9">
    <mergeCell ref="A8:F8"/>
    <mergeCell ref="E9:F9"/>
    <mergeCell ref="A511:F511"/>
    <mergeCell ref="C1:F1"/>
    <mergeCell ref="C2:F2"/>
    <mergeCell ref="C3:F3"/>
    <mergeCell ref="C4:F4"/>
    <mergeCell ref="C5:F5"/>
    <mergeCell ref="A7:F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E29"/>
  <sheetViews>
    <sheetView zoomScalePageLayoutView="0" workbookViewId="0" topLeftCell="A1">
      <selection activeCell="A1" sqref="A1:IV16384"/>
    </sheetView>
  </sheetViews>
  <sheetFormatPr defaultColWidth="9.00390625" defaultRowHeight="12.75"/>
  <cols>
    <col min="1" max="1" width="6.125" style="143" customWidth="1"/>
    <col min="2" max="2" width="71.00390625" style="142" customWidth="1"/>
    <col min="3" max="3" width="14.125" style="142" customWidth="1"/>
    <col min="4" max="4" width="12.125" style="142" customWidth="1"/>
    <col min="5" max="16384" width="9.125" style="142" customWidth="1"/>
  </cols>
  <sheetData>
    <row r="1" spans="1:3" ht="15.75">
      <c r="A1" s="222" t="s">
        <v>935</v>
      </c>
      <c r="B1" s="222"/>
      <c r="C1" s="222"/>
    </row>
    <row r="2" spans="1:3" ht="15.75">
      <c r="A2" s="222" t="s">
        <v>263</v>
      </c>
      <c r="B2" s="222"/>
      <c r="C2" s="222"/>
    </row>
    <row r="3" spans="1:3" ht="15.75">
      <c r="A3" s="222" t="s">
        <v>264</v>
      </c>
      <c r="B3" s="222"/>
      <c r="C3" s="222"/>
    </row>
    <row r="4" spans="1:3" ht="15.75">
      <c r="A4" s="222" t="s">
        <v>723</v>
      </c>
      <c r="B4" s="222"/>
      <c r="C4" s="222"/>
    </row>
    <row r="5" spans="1:3" ht="15.75">
      <c r="A5" s="223" t="s">
        <v>881</v>
      </c>
      <c r="B5" s="223"/>
      <c r="C5" s="223"/>
    </row>
    <row r="6" ht="19.5" customHeight="1"/>
    <row r="7" spans="1:4" ht="50.25" customHeight="1">
      <c r="A7" s="219" t="s">
        <v>880</v>
      </c>
      <c r="B7" s="219"/>
      <c r="C7" s="219"/>
      <c r="D7" s="145"/>
    </row>
    <row r="8" ht="15" customHeight="1" thickBot="1">
      <c r="C8" s="142" t="s">
        <v>892</v>
      </c>
    </row>
    <row r="9" spans="1:3" ht="39.75" customHeight="1" thickBot="1">
      <c r="A9" s="146" t="s">
        <v>33</v>
      </c>
      <c r="B9" s="147" t="s">
        <v>136</v>
      </c>
      <c r="C9" s="90" t="s">
        <v>899</v>
      </c>
    </row>
    <row r="10" spans="1:3" ht="15.75">
      <c r="A10" s="148">
        <v>1</v>
      </c>
      <c r="B10" s="149" t="s">
        <v>174</v>
      </c>
      <c r="C10" s="150">
        <v>2839000</v>
      </c>
    </row>
    <row r="11" spans="1:3" ht="16.5" customHeight="1">
      <c r="A11" s="151">
        <v>2</v>
      </c>
      <c r="B11" s="152" t="s">
        <v>175</v>
      </c>
      <c r="C11" s="153">
        <v>2449000</v>
      </c>
    </row>
    <row r="12" spans="1:3" ht="15.75">
      <c r="A12" s="151">
        <v>3</v>
      </c>
      <c r="B12" s="152" t="s">
        <v>177</v>
      </c>
      <c r="C12" s="153">
        <v>2023000</v>
      </c>
    </row>
    <row r="13" spans="1:3" ht="20.25" customHeight="1">
      <c r="A13" s="151">
        <v>4</v>
      </c>
      <c r="B13" s="152" t="s">
        <v>178</v>
      </c>
      <c r="C13" s="153">
        <v>2426000</v>
      </c>
    </row>
    <row r="14" spans="1:3" ht="18" customHeight="1">
      <c r="A14" s="151">
        <v>5</v>
      </c>
      <c r="B14" s="152" t="s">
        <v>179</v>
      </c>
      <c r="C14" s="153">
        <v>2882000</v>
      </c>
    </row>
    <row r="15" spans="1:3" ht="15.75">
      <c r="A15" s="151">
        <v>6</v>
      </c>
      <c r="B15" s="152" t="s">
        <v>180</v>
      </c>
      <c r="C15" s="153">
        <v>2838000</v>
      </c>
    </row>
    <row r="16" spans="1:3" ht="15.75">
      <c r="A16" s="151">
        <v>7</v>
      </c>
      <c r="B16" s="152" t="s">
        <v>181</v>
      </c>
      <c r="C16" s="153">
        <v>3423000</v>
      </c>
    </row>
    <row r="17" spans="1:3" ht="18" customHeight="1">
      <c r="A17" s="151">
        <v>8</v>
      </c>
      <c r="B17" s="152" t="s">
        <v>182</v>
      </c>
      <c r="C17" s="153">
        <v>2854000</v>
      </c>
    </row>
    <row r="18" spans="1:3" ht="15.75">
      <c r="A18" s="151">
        <v>9</v>
      </c>
      <c r="B18" s="152" t="s">
        <v>183</v>
      </c>
      <c r="C18" s="153">
        <v>2479000</v>
      </c>
    </row>
    <row r="19" spans="1:3" ht="18.75" customHeight="1">
      <c r="A19" s="151">
        <v>10</v>
      </c>
      <c r="B19" s="152" t="s">
        <v>577</v>
      </c>
      <c r="C19" s="153">
        <v>2740000</v>
      </c>
    </row>
    <row r="20" spans="1:3" ht="15.75">
      <c r="A20" s="151">
        <v>11</v>
      </c>
      <c r="B20" s="152" t="s">
        <v>184</v>
      </c>
      <c r="C20" s="153">
        <v>2539000</v>
      </c>
    </row>
    <row r="21" spans="1:3" ht="19.5" customHeight="1">
      <c r="A21" s="151">
        <v>12</v>
      </c>
      <c r="B21" s="152" t="s">
        <v>185</v>
      </c>
      <c r="C21" s="153">
        <v>2969000</v>
      </c>
    </row>
    <row r="22" spans="1:3" ht="15.75">
      <c r="A22" s="151">
        <v>13</v>
      </c>
      <c r="B22" s="152" t="s">
        <v>186</v>
      </c>
      <c r="C22" s="153">
        <v>2653000</v>
      </c>
    </row>
    <row r="23" spans="1:3" ht="20.25" customHeight="1">
      <c r="A23" s="151">
        <v>14</v>
      </c>
      <c r="B23" s="152" t="s">
        <v>188</v>
      </c>
      <c r="C23" s="153">
        <v>3115000</v>
      </c>
    </row>
    <row r="24" spans="1:3" ht="15.75">
      <c r="A24" s="151">
        <v>15</v>
      </c>
      <c r="B24" s="152" t="s">
        <v>189</v>
      </c>
      <c r="C24" s="153">
        <v>2119000</v>
      </c>
    </row>
    <row r="25" spans="1:3" ht="23.25" customHeight="1">
      <c r="A25" s="151">
        <v>16</v>
      </c>
      <c r="B25" s="152" t="s">
        <v>190</v>
      </c>
      <c r="C25" s="153">
        <v>2129000</v>
      </c>
    </row>
    <row r="26" spans="1:3" ht="23.25" customHeight="1">
      <c r="A26" s="151">
        <v>17</v>
      </c>
      <c r="B26" s="152" t="s">
        <v>376</v>
      </c>
      <c r="C26" s="153">
        <v>9387100</v>
      </c>
    </row>
    <row r="27" spans="1:3" ht="15.75">
      <c r="A27" s="151"/>
      <c r="B27" s="154" t="s">
        <v>588</v>
      </c>
      <c r="C27" s="155">
        <f>C25+C24+C23+C22+C21+C20+C19+C18+C17+C16+C15+C14+C13+C12+C11+C10+C26</f>
        <v>51864100</v>
      </c>
    </row>
    <row r="28" ht="19.5" customHeight="1"/>
    <row r="29" spans="1:5" ht="31.5" customHeight="1">
      <c r="A29" s="220" t="s">
        <v>868</v>
      </c>
      <c r="B29" s="221"/>
      <c r="C29" s="221"/>
      <c r="E29" s="156"/>
    </row>
  </sheetData>
  <sheetProtection/>
  <mergeCells count="7">
    <mergeCell ref="A7:C7"/>
    <mergeCell ref="A29:C29"/>
    <mergeCell ref="A1:C1"/>
    <mergeCell ref="A2:C2"/>
    <mergeCell ref="A3:C3"/>
    <mergeCell ref="A5:C5"/>
    <mergeCell ref="A4:C4"/>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E28"/>
  <sheetViews>
    <sheetView zoomScalePageLayoutView="0" workbookViewId="0" topLeftCell="A1">
      <selection activeCell="A1" sqref="A1:IV16384"/>
    </sheetView>
  </sheetViews>
  <sheetFormatPr defaultColWidth="9.00390625" defaultRowHeight="12.75"/>
  <cols>
    <col min="1" max="1" width="6.375" style="158" customWidth="1"/>
    <col min="2" max="2" width="67.25390625" style="157" customWidth="1"/>
    <col min="3" max="3" width="19.625" style="157" customWidth="1"/>
    <col min="4" max="4" width="12.125" style="157" customWidth="1"/>
    <col min="5" max="16384" width="9.125" style="157" customWidth="1"/>
  </cols>
  <sheetData>
    <row r="1" spans="1:3" ht="15.75">
      <c r="A1" s="223" t="s">
        <v>936</v>
      </c>
      <c r="B1" s="223"/>
      <c r="C1" s="223"/>
    </row>
    <row r="2" spans="1:3" ht="15.75">
      <c r="A2" s="223" t="s">
        <v>39</v>
      </c>
      <c r="B2" s="223"/>
      <c r="C2" s="223"/>
    </row>
    <row r="3" spans="1:3" ht="15.75">
      <c r="A3" s="223" t="s">
        <v>40</v>
      </c>
      <c r="B3" s="223"/>
      <c r="C3" s="223"/>
    </row>
    <row r="4" spans="1:3" ht="15.75">
      <c r="A4" s="223" t="s">
        <v>41</v>
      </c>
      <c r="B4" s="223"/>
      <c r="C4" s="223"/>
    </row>
    <row r="5" spans="1:3" ht="15.75">
      <c r="A5" s="223" t="s">
        <v>882</v>
      </c>
      <c r="B5" s="223"/>
      <c r="C5" s="223"/>
    </row>
    <row r="7" spans="1:4" ht="42.75" customHeight="1">
      <c r="A7" s="219" t="s">
        <v>893</v>
      </c>
      <c r="B7" s="219"/>
      <c r="C7" s="219"/>
      <c r="D7" s="144"/>
    </row>
    <row r="8" ht="16.5" thickBot="1">
      <c r="C8" s="159" t="s">
        <v>892</v>
      </c>
    </row>
    <row r="9" spans="1:3" ht="32.25" thickBot="1">
      <c r="A9" s="160" t="s">
        <v>33</v>
      </c>
      <c r="B9" s="161" t="s">
        <v>136</v>
      </c>
      <c r="C9" s="90" t="s">
        <v>899</v>
      </c>
    </row>
    <row r="10" spans="1:3" ht="15.75">
      <c r="A10" s="162">
        <v>1</v>
      </c>
      <c r="B10" s="163" t="s">
        <v>174</v>
      </c>
      <c r="C10" s="150">
        <v>65200</v>
      </c>
    </row>
    <row r="11" spans="1:3" ht="15.75">
      <c r="A11" s="164">
        <v>2</v>
      </c>
      <c r="B11" s="165" t="s">
        <v>175</v>
      </c>
      <c r="C11" s="150">
        <v>65200</v>
      </c>
    </row>
    <row r="12" spans="1:3" ht="15.75">
      <c r="A12" s="164">
        <v>3</v>
      </c>
      <c r="B12" s="165" t="s">
        <v>177</v>
      </c>
      <c r="C12" s="150">
        <v>65200</v>
      </c>
    </row>
    <row r="13" spans="1:3" ht="15.75">
      <c r="A13" s="164">
        <v>4</v>
      </c>
      <c r="B13" s="165" t="s">
        <v>178</v>
      </c>
      <c r="C13" s="150">
        <v>65200</v>
      </c>
    </row>
    <row r="14" spans="1:3" ht="15.75">
      <c r="A14" s="164">
        <v>5</v>
      </c>
      <c r="B14" s="165" t="s">
        <v>179</v>
      </c>
      <c r="C14" s="150">
        <v>65200</v>
      </c>
    </row>
    <row r="15" spans="1:3" ht="15.75">
      <c r="A15" s="164">
        <v>6</v>
      </c>
      <c r="B15" s="165" t="s">
        <v>180</v>
      </c>
      <c r="C15" s="150">
        <v>65200</v>
      </c>
    </row>
    <row r="16" spans="1:3" ht="15.75">
      <c r="A16" s="164">
        <v>7</v>
      </c>
      <c r="B16" s="165" t="s">
        <v>181</v>
      </c>
      <c r="C16" s="150">
        <v>199200</v>
      </c>
    </row>
    <row r="17" spans="1:3" ht="15.75">
      <c r="A17" s="164">
        <v>8</v>
      </c>
      <c r="B17" s="165" t="s">
        <v>182</v>
      </c>
      <c r="C17" s="150">
        <v>65200</v>
      </c>
    </row>
    <row r="18" spans="1:3" ht="15.75">
      <c r="A18" s="164">
        <v>9</v>
      </c>
      <c r="B18" s="165" t="s">
        <v>183</v>
      </c>
      <c r="C18" s="150">
        <v>65200</v>
      </c>
    </row>
    <row r="19" spans="1:3" ht="15.75">
      <c r="A19" s="164">
        <v>10</v>
      </c>
      <c r="B19" s="165" t="s">
        <v>577</v>
      </c>
      <c r="C19" s="150">
        <v>199200</v>
      </c>
    </row>
    <row r="20" spans="1:3" ht="15.75">
      <c r="A20" s="164">
        <v>11</v>
      </c>
      <c r="B20" s="165" t="s">
        <v>184</v>
      </c>
      <c r="C20" s="150">
        <v>65200</v>
      </c>
    </row>
    <row r="21" spans="1:3" ht="15.75">
      <c r="A21" s="164">
        <v>12</v>
      </c>
      <c r="B21" s="165" t="s">
        <v>185</v>
      </c>
      <c r="C21" s="150">
        <v>65200</v>
      </c>
    </row>
    <row r="22" spans="1:3" ht="15.75">
      <c r="A22" s="164">
        <v>13</v>
      </c>
      <c r="B22" s="165" t="s">
        <v>186</v>
      </c>
      <c r="C22" s="150">
        <v>199200</v>
      </c>
    </row>
    <row r="23" spans="1:3" ht="15.75">
      <c r="A23" s="164">
        <v>14</v>
      </c>
      <c r="B23" s="166" t="s">
        <v>188</v>
      </c>
      <c r="C23" s="150">
        <v>199200</v>
      </c>
    </row>
    <row r="24" spans="1:3" ht="15.75">
      <c r="A24" s="164">
        <v>15</v>
      </c>
      <c r="B24" s="166" t="s">
        <v>189</v>
      </c>
      <c r="C24" s="150">
        <v>65200</v>
      </c>
    </row>
    <row r="25" spans="1:3" ht="15.75">
      <c r="A25" s="164">
        <v>16</v>
      </c>
      <c r="B25" s="166" t="s">
        <v>190</v>
      </c>
      <c r="C25" s="150">
        <v>65200</v>
      </c>
    </row>
    <row r="26" spans="1:3" ht="15.75">
      <c r="A26" s="164"/>
      <c r="B26" s="167" t="s">
        <v>588</v>
      </c>
      <c r="C26" s="155">
        <f>C25+C24+C23+C22+C21+C20+C19+C18+C17+C16+C15+C14+C13+C12+C11+C10</f>
        <v>1579200</v>
      </c>
    </row>
    <row r="28" spans="1:5" ht="15.75">
      <c r="A28" s="224" t="s">
        <v>867</v>
      </c>
      <c r="B28" s="225"/>
      <c r="C28" s="225"/>
      <c r="E28" s="168"/>
    </row>
  </sheetData>
  <sheetProtection/>
  <mergeCells count="7">
    <mergeCell ref="A7:C7"/>
    <mergeCell ref="A28:C28"/>
    <mergeCell ref="A1:C1"/>
    <mergeCell ref="A2:C2"/>
    <mergeCell ref="A3:C3"/>
    <mergeCell ref="A4:C4"/>
    <mergeCell ref="A5:C5"/>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E30"/>
  <sheetViews>
    <sheetView zoomScalePageLayoutView="0" workbookViewId="0" topLeftCell="A1">
      <selection activeCell="G20" sqref="G20"/>
    </sheetView>
  </sheetViews>
  <sheetFormatPr defaultColWidth="9.00390625" defaultRowHeight="12.75"/>
  <cols>
    <col min="1" max="1" width="7.125" style="158" customWidth="1"/>
    <col min="2" max="2" width="47.25390625" style="157" customWidth="1"/>
    <col min="3" max="4" width="13.25390625" style="157" customWidth="1"/>
    <col min="5" max="5" width="13.00390625" style="157" customWidth="1"/>
    <col min="6" max="16384" width="9.125" style="157" customWidth="1"/>
  </cols>
  <sheetData>
    <row r="1" spans="1:4" s="141" customFormat="1" ht="15">
      <c r="A1" s="223" t="s">
        <v>938</v>
      </c>
      <c r="B1" s="223"/>
      <c r="C1" s="223"/>
      <c r="D1" s="225"/>
    </row>
    <row r="2" spans="1:5" s="141" customFormat="1" ht="15">
      <c r="A2" s="223" t="s">
        <v>42</v>
      </c>
      <c r="B2" s="223"/>
      <c r="C2" s="223"/>
      <c r="D2" s="225"/>
      <c r="E2" s="225"/>
    </row>
    <row r="3" spans="1:5" s="141" customFormat="1" ht="15">
      <c r="A3" s="223" t="s">
        <v>43</v>
      </c>
      <c r="B3" s="223"/>
      <c r="C3" s="223"/>
      <c r="D3" s="225"/>
      <c r="E3" s="225"/>
    </row>
    <row r="4" spans="1:5" s="141" customFormat="1" ht="15">
      <c r="A4" s="223" t="s">
        <v>44</v>
      </c>
      <c r="B4" s="223"/>
      <c r="C4" s="223"/>
      <c r="D4" s="225"/>
      <c r="E4" s="225"/>
    </row>
    <row r="5" spans="1:5" s="141" customFormat="1" ht="15">
      <c r="A5" s="223" t="s">
        <v>884</v>
      </c>
      <c r="B5" s="223"/>
      <c r="C5" s="223"/>
      <c r="D5" s="225"/>
      <c r="E5" s="225"/>
    </row>
    <row r="7" spans="1:5" ht="65.25" customHeight="1">
      <c r="A7" s="219" t="s">
        <v>887</v>
      </c>
      <c r="B7" s="219"/>
      <c r="C7" s="219"/>
      <c r="D7" s="225"/>
      <c r="E7" s="225"/>
    </row>
    <row r="8" spans="1:5" ht="15.75" customHeight="1">
      <c r="A8" s="144"/>
      <c r="B8" s="144"/>
      <c r="C8" s="144"/>
      <c r="D8" s="144"/>
      <c r="E8" s="157" t="s">
        <v>883</v>
      </c>
    </row>
    <row r="9" spans="1:5" ht="15.75">
      <c r="A9" s="226" t="s">
        <v>33</v>
      </c>
      <c r="B9" s="226" t="s">
        <v>136</v>
      </c>
      <c r="C9" s="226" t="s">
        <v>114</v>
      </c>
      <c r="D9" s="228" t="s">
        <v>302</v>
      </c>
      <c r="E9" s="228"/>
    </row>
    <row r="10" spans="1:5" ht="54.75" customHeight="1">
      <c r="A10" s="226"/>
      <c r="B10" s="226"/>
      <c r="C10" s="226"/>
      <c r="D10" s="170" t="s">
        <v>342</v>
      </c>
      <c r="E10" s="170" t="s">
        <v>343</v>
      </c>
    </row>
    <row r="11" spans="1:5" ht="15.75">
      <c r="A11" s="162">
        <v>1</v>
      </c>
      <c r="B11" s="163" t="s">
        <v>174</v>
      </c>
      <c r="C11" s="150">
        <f aca="true" t="shared" si="0" ref="C11:C25">D11+E11</f>
        <v>500000</v>
      </c>
      <c r="D11" s="150">
        <v>500000</v>
      </c>
      <c r="E11" s="171">
        <v>0</v>
      </c>
    </row>
    <row r="12" spans="1:5" ht="21" customHeight="1">
      <c r="A12" s="164">
        <v>2</v>
      </c>
      <c r="B12" s="165" t="s">
        <v>175</v>
      </c>
      <c r="C12" s="150">
        <f t="shared" si="0"/>
        <v>500000</v>
      </c>
      <c r="D12" s="150">
        <v>300000</v>
      </c>
      <c r="E12" s="171">
        <v>200000</v>
      </c>
    </row>
    <row r="13" spans="1:5" ht="15.75">
      <c r="A13" s="164">
        <v>3</v>
      </c>
      <c r="B13" s="165" t="s">
        <v>177</v>
      </c>
      <c r="C13" s="150">
        <f t="shared" si="0"/>
        <v>500000</v>
      </c>
      <c r="D13" s="150">
        <v>260000</v>
      </c>
      <c r="E13" s="171">
        <v>240000</v>
      </c>
    </row>
    <row r="14" spans="1:5" ht="31.5">
      <c r="A14" s="164">
        <v>4</v>
      </c>
      <c r="B14" s="165" t="s">
        <v>178</v>
      </c>
      <c r="C14" s="150">
        <f t="shared" si="0"/>
        <v>500000</v>
      </c>
      <c r="D14" s="150">
        <v>300000</v>
      </c>
      <c r="E14" s="171">
        <v>200000</v>
      </c>
    </row>
    <row r="15" spans="1:5" ht="31.5">
      <c r="A15" s="164">
        <v>5</v>
      </c>
      <c r="B15" s="165" t="s">
        <v>179</v>
      </c>
      <c r="C15" s="150">
        <f t="shared" si="0"/>
        <v>500000</v>
      </c>
      <c r="D15" s="150">
        <v>400000</v>
      </c>
      <c r="E15" s="171">
        <v>100000</v>
      </c>
    </row>
    <row r="16" spans="1:5" ht="15.75">
      <c r="A16" s="164">
        <v>6</v>
      </c>
      <c r="B16" s="165" t="s">
        <v>180</v>
      </c>
      <c r="C16" s="150">
        <f t="shared" si="0"/>
        <v>500000</v>
      </c>
      <c r="D16" s="150">
        <v>350000</v>
      </c>
      <c r="E16" s="171">
        <v>150000</v>
      </c>
    </row>
    <row r="17" spans="1:5" ht="15.75">
      <c r="A17" s="164">
        <v>7</v>
      </c>
      <c r="B17" s="165" t="s">
        <v>181</v>
      </c>
      <c r="C17" s="150">
        <f t="shared" si="0"/>
        <v>600000</v>
      </c>
      <c r="D17" s="150">
        <v>300000</v>
      </c>
      <c r="E17" s="171">
        <v>300000</v>
      </c>
    </row>
    <row r="18" spans="1:5" ht="31.5">
      <c r="A18" s="164">
        <v>8</v>
      </c>
      <c r="B18" s="165" t="s">
        <v>182</v>
      </c>
      <c r="C18" s="150">
        <f t="shared" si="0"/>
        <v>500000</v>
      </c>
      <c r="D18" s="150">
        <v>300000</v>
      </c>
      <c r="E18" s="171">
        <v>200000</v>
      </c>
    </row>
    <row r="19" spans="1:5" ht="15.75">
      <c r="A19" s="164">
        <v>9</v>
      </c>
      <c r="B19" s="165" t="s">
        <v>183</v>
      </c>
      <c r="C19" s="150">
        <f t="shared" si="0"/>
        <v>500000</v>
      </c>
      <c r="D19" s="150">
        <v>250000</v>
      </c>
      <c r="E19" s="171">
        <v>250000</v>
      </c>
    </row>
    <row r="20" spans="1:5" ht="15.75">
      <c r="A20" s="164">
        <v>10</v>
      </c>
      <c r="B20" s="165" t="s">
        <v>577</v>
      </c>
      <c r="C20" s="150">
        <f t="shared" si="0"/>
        <v>500000</v>
      </c>
      <c r="D20" s="150">
        <v>200000</v>
      </c>
      <c r="E20" s="171">
        <v>300000</v>
      </c>
    </row>
    <row r="21" spans="1:5" ht="15.75">
      <c r="A21" s="164">
        <v>11</v>
      </c>
      <c r="B21" s="165" t="s">
        <v>184</v>
      </c>
      <c r="C21" s="150">
        <f t="shared" si="0"/>
        <v>500000</v>
      </c>
      <c r="D21" s="150">
        <v>400000</v>
      </c>
      <c r="E21" s="171">
        <v>100000</v>
      </c>
    </row>
    <row r="22" spans="1:5" ht="15.75">
      <c r="A22" s="164">
        <v>12</v>
      </c>
      <c r="B22" s="165" t="s">
        <v>185</v>
      </c>
      <c r="C22" s="150">
        <f t="shared" si="0"/>
        <v>500000</v>
      </c>
      <c r="D22" s="150">
        <v>310000</v>
      </c>
      <c r="E22" s="171">
        <v>190000</v>
      </c>
    </row>
    <row r="23" spans="1:5" ht="15.75">
      <c r="A23" s="164">
        <v>13</v>
      </c>
      <c r="B23" s="165" t="s">
        <v>186</v>
      </c>
      <c r="C23" s="150">
        <f t="shared" si="0"/>
        <v>500000</v>
      </c>
      <c r="D23" s="150">
        <v>300000</v>
      </c>
      <c r="E23" s="171">
        <v>200000</v>
      </c>
    </row>
    <row r="24" spans="1:5" ht="15.75">
      <c r="A24" s="164">
        <v>14</v>
      </c>
      <c r="B24" s="166" t="s">
        <v>188</v>
      </c>
      <c r="C24" s="150">
        <f t="shared" si="0"/>
        <v>500000</v>
      </c>
      <c r="D24" s="150">
        <v>500000</v>
      </c>
      <c r="E24" s="171">
        <v>0</v>
      </c>
    </row>
    <row r="25" spans="1:5" ht="15.75">
      <c r="A25" s="164">
        <v>15</v>
      </c>
      <c r="B25" s="166" t="s">
        <v>189</v>
      </c>
      <c r="C25" s="150">
        <f t="shared" si="0"/>
        <v>500000</v>
      </c>
      <c r="D25" s="150">
        <v>500000</v>
      </c>
      <c r="E25" s="171">
        <v>0</v>
      </c>
    </row>
    <row r="26" spans="1:5" ht="15.75">
      <c r="A26" s="164">
        <v>16</v>
      </c>
      <c r="B26" s="166" t="s">
        <v>190</v>
      </c>
      <c r="C26" s="150">
        <f>D26+E26</f>
        <v>500000</v>
      </c>
      <c r="D26" s="150">
        <v>302000</v>
      </c>
      <c r="E26" s="171">
        <v>198000</v>
      </c>
    </row>
    <row r="27" spans="1:5" ht="15.75">
      <c r="A27" s="164"/>
      <c r="B27" s="167" t="s">
        <v>588</v>
      </c>
      <c r="C27" s="155">
        <f>C26+C25+C24+C23+C22+C21+C20+C19+C18+C17+C16+C15+C14+C13+C12+C11</f>
        <v>8100000</v>
      </c>
      <c r="D27" s="155">
        <f>D26+D25+D24+D23+D22+D21+D20+D19+D18+D17+D16+D15+D14+D13+D12+D11</f>
        <v>5472000</v>
      </c>
      <c r="E27" s="155">
        <f>E26+E25+E24+E23+E22+E21+E20+E19+E18+E17+E16+E15+E14+E13+E12+E11</f>
        <v>2628000</v>
      </c>
    </row>
    <row r="30" spans="1:5" ht="15.75">
      <c r="A30" s="224" t="s">
        <v>867</v>
      </c>
      <c r="B30" s="227"/>
      <c r="C30" s="227"/>
      <c r="D30" s="225"/>
      <c r="E30" s="225"/>
    </row>
  </sheetData>
  <sheetProtection/>
  <mergeCells count="11">
    <mergeCell ref="A1:D1"/>
    <mergeCell ref="A2:E2"/>
    <mergeCell ref="A3:E3"/>
    <mergeCell ref="A4:E4"/>
    <mergeCell ref="A7:E7"/>
    <mergeCell ref="A5:E5"/>
    <mergeCell ref="C9:C10"/>
    <mergeCell ref="B9:B10"/>
    <mergeCell ref="A9:A10"/>
    <mergeCell ref="A30:E30"/>
    <mergeCell ref="D9:E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92D050"/>
  </sheetPr>
  <dimension ref="A1:E30"/>
  <sheetViews>
    <sheetView zoomScalePageLayoutView="0" workbookViewId="0" topLeftCell="A1">
      <selection activeCell="A1" sqref="A1:IV16384"/>
    </sheetView>
  </sheetViews>
  <sheetFormatPr defaultColWidth="9.00390625" defaultRowHeight="12.75"/>
  <cols>
    <col min="1" max="1" width="7.125" style="158" customWidth="1"/>
    <col min="2" max="2" width="70.00390625" style="157" customWidth="1"/>
    <col min="3" max="3" width="16.00390625" style="157" customWidth="1"/>
    <col min="4" max="4" width="12.125" style="157" customWidth="1"/>
    <col min="5" max="16384" width="9.125" style="157" customWidth="1"/>
  </cols>
  <sheetData>
    <row r="1" spans="1:3" s="141" customFormat="1" ht="15">
      <c r="A1" s="223" t="s">
        <v>940</v>
      </c>
      <c r="B1" s="223"/>
      <c r="C1" s="223"/>
    </row>
    <row r="2" spans="1:3" s="141" customFormat="1" ht="15">
      <c r="A2" s="223" t="s">
        <v>42</v>
      </c>
      <c r="B2" s="223"/>
      <c r="C2" s="223"/>
    </row>
    <row r="3" spans="1:3" s="141" customFormat="1" ht="15">
      <c r="A3" s="223" t="s">
        <v>43</v>
      </c>
      <c r="B3" s="223"/>
      <c r="C3" s="223"/>
    </row>
    <row r="4" spans="1:3" s="141" customFormat="1" ht="15">
      <c r="A4" s="223" t="s">
        <v>44</v>
      </c>
      <c r="B4" s="223"/>
      <c r="C4" s="223"/>
    </row>
    <row r="5" spans="1:3" s="141" customFormat="1" ht="15">
      <c r="A5" s="223" t="s">
        <v>885</v>
      </c>
      <c r="B5" s="223"/>
      <c r="C5" s="223"/>
    </row>
    <row r="7" spans="1:4" ht="87" customHeight="1">
      <c r="A7" s="219" t="s">
        <v>894</v>
      </c>
      <c r="B7" s="229"/>
      <c r="C7" s="229"/>
      <c r="D7" s="144"/>
    </row>
    <row r="8" spans="1:4" ht="16.5" customHeight="1">
      <c r="A8" s="144"/>
      <c r="B8" s="144"/>
      <c r="C8" s="172" t="s">
        <v>892</v>
      </c>
      <c r="D8" s="144"/>
    </row>
    <row r="9" spans="1:3" ht="15.75">
      <c r="A9" s="226" t="s">
        <v>33</v>
      </c>
      <c r="B9" s="226" t="s">
        <v>136</v>
      </c>
      <c r="C9" s="226" t="s">
        <v>899</v>
      </c>
    </row>
    <row r="10" spans="1:3" ht="15.75">
      <c r="A10" s="226"/>
      <c r="B10" s="226"/>
      <c r="C10" s="226"/>
    </row>
    <row r="11" spans="1:3" ht="15.75">
      <c r="A11" s="162">
        <v>1</v>
      </c>
      <c r="B11" s="163" t="s">
        <v>174</v>
      </c>
      <c r="C11" s="150">
        <v>196000</v>
      </c>
    </row>
    <row r="12" spans="1:3" ht="15.75">
      <c r="A12" s="164">
        <v>2</v>
      </c>
      <c r="B12" s="165" t="s">
        <v>175</v>
      </c>
      <c r="C12" s="150">
        <v>328000</v>
      </c>
    </row>
    <row r="13" spans="1:3" ht="15.75">
      <c r="A13" s="164">
        <v>3</v>
      </c>
      <c r="B13" s="165" t="s">
        <v>177</v>
      </c>
      <c r="C13" s="150">
        <v>125000</v>
      </c>
    </row>
    <row r="14" spans="1:3" ht="15.75">
      <c r="A14" s="164">
        <v>4</v>
      </c>
      <c r="B14" s="165" t="s">
        <v>178</v>
      </c>
      <c r="C14" s="150">
        <v>237000</v>
      </c>
    </row>
    <row r="15" spans="1:3" ht="15.75">
      <c r="A15" s="164">
        <v>5</v>
      </c>
      <c r="B15" s="165" t="s">
        <v>179</v>
      </c>
      <c r="C15" s="150">
        <v>577000</v>
      </c>
    </row>
    <row r="16" spans="1:3" ht="15.75">
      <c r="A16" s="164">
        <v>6</v>
      </c>
      <c r="B16" s="165" t="s">
        <v>180</v>
      </c>
      <c r="C16" s="150">
        <v>255000</v>
      </c>
    </row>
    <row r="17" spans="1:3" ht="15.75">
      <c r="A17" s="164">
        <v>7</v>
      </c>
      <c r="B17" s="165" t="s">
        <v>181</v>
      </c>
      <c r="C17" s="150">
        <v>960000</v>
      </c>
    </row>
    <row r="18" spans="1:3" ht="15.75">
      <c r="A18" s="164">
        <v>8</v>
      </c>
      <c r="B18" s="165" t="s">
        <v>182</v>
      </c>
      <c r="C18" s="150">
        <v>122000</v>
      </c>
    </row>
    <row r="19" spans="1:3" ht="15.75">
      <c r="A19" s="164">
        <v>9</v>
      </c>
      <c r="B19" s="165" t="s">
        <v>183</v>
      </c>
      <c r="C19" s="150">
        <v>238000</v>
      </c>
    </row>
    <row r="20" spans="1:3" ht="15.75">
      <c r="A20" s="164">
        <v>10</v>
      </c>
      <c r="B20" s="165" t="s">
        <v>577</v>
      </c>
      <c r="C20" s="150">
        <v>527000</v>
      </c>
    </row>
    <row r="21" spans="1:3" ht="15.75">
      <c r="A21" s="164">
        <v>11</v>
      </c>
      <c r="B21" s="165" t="s">
        <v>184</v>
      </c>
      <c r="C21" s="150">
        <v>206000</v>
      </c>
    </row>
    <row r="22" spans="1:3" ht="15.75">
      <c r="A22" s="164">
        <v>12</v>
      </c>
      <c r="B22" s="165" t="s">
        <v>185</v>
      </c>
      <c r="C22" s="150">
        <v>304000</v>
      </c>
    </row>
    <row r="23" spans="1:3" ht="15.75">
      <c r="A23" s="164">
        <v>13</v>
      </c>
      <c r="B23" s="165" t="s">
        <v>186</v>
      </c>
      <c r="C23" s="150">
        <v>298000</v>
      </c>
    </row>
    <row r="24" spans="1:3" ht="15.75">
      <c r="A24" s="164">
        <v>14</v>
      </c>
      <c r="B24" s="166" t="s">
        <v>188</v>
      </c>
      <c r="C24" s="150">
        <v>321000</v>
      </c>
    </row>
    <row r="25" spans="1:3" ht="15.75">
      <c r="A25" s="164">
        <v>15</v>
      </c>
      <c r="B25" s="166" t="s">
        <v>189</v>
      </c>
      <c r="C25" s="150">
        <v>118000</v>
      </c>
    </row>
    <row r="26" spans="1:3" ht="15.75">
      <c r="A26" s="164">
        <v>16</v>
      </c>
      <c r="B26" s="166" t="s">
        <v>190</v>
      </c>
      <c r="C26" s="150">
        <v>95000</v>
      </c>
    </row>
    <row r="27" spans="1:3" ht="15.75">
      <c r="A27" s="164"/>
      <c r="B27" s="167" t="s">
        <v>588</v>
      </c>
      <c r="C27" s="155">
        <f>C26+C25+C24+C23+C22+C21+C20+C19+C18+C17+C16+C15+C14+C13+C12+C11</f>
        <v>4907000</v>
      </c>
    </row>
    <row r="30" spans="1:5" ht="15.75">
      <c r="A30" s="224" t="s">
        <v>866</v>
      </c>
      <c r="B30" s="227"/>
      <c r="C30" s="227"/>
      <c r="E30" s="168"/>
    </row>
  </sheetData>
  <sheetProtection/>
  <mergeCells count="10">
    <mergeCell ref="A30:C30"/>
    <mergeCell ref="A5:C5"/>
    <mergeCell ref="A7:C7"/>
    <mergeCell ref="A1:C1"/>
    <mergeCell ref="A2:C2"/>
    <mergeCell ref="A3:C3"/>
    <mergeCell ref="A4:C4"/>
    <mergeCell ref="A9:A10"/>
    <mergeCell ref="B9:B10"/>
    <mergeCell ref="C9:C1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2017-03-21T10:10:46Z</cp:lastPrinted>
  <dcterms:created xsi:type="dcterms:W3CDTF">2003-10-27T11:59:24Z</dcterms:created>
  <dcterms:modified xsi:type="dcterms:W3CDTF">2017-05-24T05:46:18Z</dcterms:modified>
  <cp:category/>
  <cp:version/>
  <cp:contentType/>
  <cp:contentStatus/>
</cp:coreProperties>
</file>