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6" windowWidth="16800" windowHeight="10440" tabRatio="934" firstSheet="2" activeTab="4"/>
  </bookViews>
  <sheets>
    <sheet name="Нормативы " sheetId="1" r:id="rId1"/>
    <sheet name="администраторы доходов" sheetId="2" r:id="rId2"/>
    <sheet name="администраторы источников" sheetId="3" r:id="rId3"/>
    <sheet name="доходы 2017" sheetId="4" r:id="rId4"/>
    <sheet name="доходы 2018 и 2019" sheetId="5" r:id="rId5"/>
    <sheet name="разд, подр 2017" sheetId="6" r:id="rId6"/>
    <sheet name="разд, подр 2018 и 2019" sheetId="7" r:id="rId7"/>
    <sheet name="программы 2017" sheetId="8" r:id="rId8"/>
    <sheet name="программы 2018 и 2019" sheetId="9" r:id="rId9"/>
    <sheet name="Ведом новое 2017" sheetId="10" r:id="rId10"/>
    <sheet name="Вед-во новое 2018-2019" sheetId="11" r:id="rId11"/>
    <sheet name="дотация 2017" sheetId="12" r:id="rId12"/>
    <sheet name="дотация 2018 и 2019" sheetId="13" r:id="rId13"/>
    <sheet name="воинский учет 2017" sheetId="14" r:id="rId14"/>
    <sheet name="воин 2018-2019" sheetId="15" r:id="rId15"/>
    <sheet name="иные 2017" sheetId="16" r:id="rId16"/>
    <sheet name="иные 2018-2019" sheetId="17" r:id="rId17"/>
    <sheet name="Дороги 2017" sheetId="18" r:id="rId18"/>
    <sheet name="Дороги 2018-2019" sheetId="19" r:id="rId19"/>
    <sheet name="Иные городу 2017" sheetId="20" r:id="rId20"/>
    <sheet name="Иные городу 2018-2019" sheetId="21" r:id="rId21"/>
    <sheet name="Межб 2017" sheetId="22" r:id="rId22"/>
    <sheet name="Источники" sheetId="23" r:id="rId23"/>
    <sheet name="субсидии РБ" sheetId="24" r:id="rId24"/>
    <sheet name="ППМИ" sheetId="25" r:id="rId25"/>
    <sheet name="субсидии федеральные" sheetId="26" r:id="rId26"/>
    <sheet name="субсидии местные" sheetId="27" r:id="rId27"/>
  </sheets>
  <externalReferences>
    <externalReference r:id="rId30"/>
  </externalReferences>
  <definedNames>
    <definedName name="_xlnm.Print_Titles" localSheetId="9">'Ведом новое 2017'!$12:$13</definedName>
    <definedName name="_xlnm.Print_Titles" localSheetId="5">'разд, подр 2017'!$13:$14</definedName>
    <definedName name="_xlnm.Print_Area" localSheetId="0">'Нормативы '!$A$1:$C$68</definedName>
  </definedNames>
  <calcPr fullCalcOnLoad="1"/>
</workbook>
</file>

<file path=xl/sharedStrings.xml><?xml version="1.0" encoding="utf-8"?>
<sst xmlns="http://schemas.openxmlformats.org/spreadsheetml/2006/main" count="7024" uniqueCount="1280">
  <si>
    <t>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</si>
  <si>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за счет средств бюджета Республики Башкортостан</t>
  </si>
  <si>
    <t>Субвенции на предоставление бесплатного проезда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бюджета Республики Башкортостан или местных бюджетов в меющих государственную аккредитацию образовательных организациях,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</si>
  <si>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Молодежная политика</t>
  </si>
  <si>
    <t>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</si>
  <si>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Субсидии на предоставление социальных выплат молодым семьям при рождении (усыновлении) ребенка (детей)</t>
  </si>
  <si>
    <t>Субсидии на улучшение жилищных условий граждан, проживающих в сельской местности, за счет средств бюджета Республики Башкортостан</t>
  </si>
  <si>
    <t>Субсидии на улучшение жилищных условий молодых семей и молодых специалистов, проживающих в сельской местности, за счет средств бюджета Республики Башкортостан</t>
  </si>
  <si>
    <t>Предоставление социальных выплат молодым семьям на приобретение (строительство) жилья за счет средств местных бюджетов</t>
  </si>
  <si>
    <t>Улучшение жилищных условий молодых семей и молодых специалистов, проживающих в сельской местности, за счет средств местных бюджетов</t>
  </si>
  <si>
    <t>ФИНАНСОВОЕ УПРАВЛЕНИЕ АДМИНИСТРАЦИИ МУНИИЦПАЛЬНОГО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</si>
  <si>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2017 год и на плановый период 2018 и 2019 годов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</si>
  <si>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</si>
  <si>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</si>
  <si>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</si>
  <si>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</si>
  <si>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</si>
  <si>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</si>
  <si>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 xml:space="preserve">Мелеузовский район на 2017 год </t>
  </si>
  <si>
    <t>1 16 25085 05 0000 140</t>
  </si>
  <si>
    <t>Мелеузовский район на плановый период 2018 и 2019 годов</t>
  </si>
  <si>
    <t>вида, подвида</t>
  </si>
  <si>
    <t>Код классификации доходов бюджета</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</si>
  <si>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</si>
  <si>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</si>
  <si>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</si>
  <si>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Код вида, подвида доходов бюджета</t>
  </si>
  <si>
    <t>Цср</t>
  </si>
  <si>
    <t>2017 год</t>
  </si>
  <si>
    <t>2018 год</t>
  </si>
  <si>
    <t>2019 год</t>
  </si>
  <si>
    <t>Ведомственная структура расходов бюджета муниципального района</t>
  </si>
  <si>
    <t>Вед-во</t>
  </si>
  <si>
    <t>Сумма, в тыс.руб.</t>
  </si>
  <si>
    <t>Сумма, тыс.руб.</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</si>
  <si>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</si>
  <si>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</si>
  <si>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</si>
  <si>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</si>
  <si>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</si>
  <si>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1 03 02260 01 0000 110</t>
  </si>
  <si>
    <t>1 05 01000 00 0000 110</t>
  </si>
  <si>
    <t>1 05 03000 01 0000 110</t>
  </si>
  <si>
    <t>ГОСУДАРСТВЕННАЯ ПОШЛИНА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</si>
  <si>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</si>
  <si>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</si>
  <si>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</si>
  <si>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1 16 08010 01 0000 140</t>
  </si>
  <si>
    <t xml:space="preserve">Минимальный налог, зачисляемый в бюджеты субъектов Российской Федерации </t>
  </si>
  <si>
    <t>Основное мероприятие "Мероприятия в сфере строительства инженерных коммуникаций"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</si>
  <si>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плановый период 2018 и 2019 годов (за счет субсидии из бюджета Республики Башкортостан)</t>
  </si>
  <si>
    <t xml:space="preserve">                                                                                                    Республики Башкортостан</t>
  </si>
  <si>
    <t xml:space="preserve">                                                                                                    от 15 декабря 2016 года № 36</t>
  </si>
  <si>
    <t xml:space="preserve">                                                                                                    района Мелеузовский район</t>
  </si>
  <si>
    <t xml:space="preserve">                                                                                                    к решению Совета муниципального </t>
  </si>
  <si>
    <t xml:space="preserve">                                                                                                 района Мелеузовский район</t>
  </si>
  <si>
    <t xml:space="preserve">                                                                                                 Приложение № 23</t>
  </si>
  <si>
    <t xml:space="preserve">                                                                                                                                              района Мелеузовский район </t>
  </si>
  <si>
    <t xml:space="preserve">                                                                                                                                              к решению Совета муниципального </t>
  </si>
  <si>
    <t xml:space="preserve">                                                                                                                                           от 15 декабря 2016 года № 36</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</si>
  <si>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</si>
  <si>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</si>
  <si>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</si>
  <si>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</si>
  <si>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от 15 декабря 2016 года № 36</t>
  </si>
  <si>
    <t xml:space="preserve">                                                                                             Республики Башкортостан</t>
  </si>
  <si>
    <t xml:space="preserve">                                                                                             района Мелеузовский район</t>
  </si>
  <si>
    <t xml:space="preserve">                                                                                             к решению Совета муниципального </t>
  </si>
  <si>
    <t xml:space="preserve">                                                                                               от 15 декабря 2016 года № 36</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</si>
  <si>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</si>
  <si>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</si>
  <si>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</si>
  <si>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19</t>
  </si>
  <si>
    <t xml:space="preserve">                                                                                                    Приложение № 20</t>
  </si>
  <si>
    <t xml:space="preserve">                                                                                             Приложение № 22</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</si>
  <si>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</si>
  <si>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</si>
  <si>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</si>
  <si>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</si>
  <si>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</si>
  <si>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</si>
  <si>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</si>
  <si>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Осуществление первичного воинского учета на территориях, где отсутствуют военные комиссариаты за счет средств федерального бюджета</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</si>
  <si>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</si>
  <si>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</si>
  <si>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</si>
  <si>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</si>
  <si>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</si>
  <si>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</si>
  <si>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</si>
  <si>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</si>
  <si>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</si>
  <si>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Выплата единовременного пособия при всех формах устройства детей, лишенных родительского попечения, в семью за счет средств федерального бюджета</t>
  </si>
  <si>
    <t>Учреждения в сфере молодежной политики</t>
  </si>
  <si>
    <t>400</t>
  </si>
  <si>
    <t>Переподготовка и повышение квалификации кадров</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</si>
  <si>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</si>
  <si>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 xml:space="preserve"> 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</si>
  <si>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</si>
  <si>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</si>
  <si>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Доходы от эксплуатации и использования имущества автомобильных дорог, находящихся в собственности муниципальных районов</t>
  </si>
  <si>
    <t>1 16 32000 05 0000 140</t>
  </si>
  <si>
    <t>Иные межбюджетные трансферты</t>
  </si>
  <si>
    <t>0408</t>
  </si>
  <si>
    <t>Транспорт</t>
  </si>
  <si>
    <t>Отдельные мероприятия в области автомобильного транспорта</t>
  </si>
  <si>
    <t>№ п/п</t>
  </si>
  <si>
    <t>0412</t>
  </si>
  <si>
    <t>Профессиональная подготовка, переподготовка и повышение квалификации</t>
  </si>
  <si>
    <t>1 16 90050 05 0000 140</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</si>
  <si>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</si>
  <si>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</si>
  <si>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для осуществления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</si>
  <si>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</si>
  <si>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</si>
  <si>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Дотации на выравнивание бюджетной обеспеченности</t>
  </si>
  <si>
    <t>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</si>
  <si>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Субсидии на осуществление мероприятий по переходу на поквартирные системы отопления и установке блочных котельных</t>
  </si>
  <si>
    <t>0505</t>
  </si>
  <si>
    <t>Другие вопросы в области жилищно-коммунального хозяйства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</si>
  <si>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</si>
  <si>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</si>
  <si>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Мб</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</si>
  <si>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2018 и 2019 годов</t>
  </si>
  <si>
    <t xml:space="preserve">                                                                                                        Приложение № 16</t>
  </si>
  <si>
    <t>(тыс. рублей)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</si>
  <si>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2017 год                                                                     (за счет субсидии из бюджета Республики Башкортостан)</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</si>
  <si>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2018 и 2019 годов</t>
  </si>
  <si>
    <t>Распределение иных межбюджетных трансфертов на осуществление дорожной деятельности в границах сельских поселений бюджетам поселений на 2017 год</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</si>
  <si>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за счет средств бюджетов</t>
  </si>
  <si>
    <t>09\0\07\72210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</si>
  <si>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</si>
  <si>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</si>
  <si>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2 02 30024 05 7253 151</t>
  </si>
  <si>
    <t xml:space="preserve"> 2 02 30024 05 7254 151</t>
  </si>
  <si>
    <t xml:space="preserve"> 2 02 30029 05 0000 151</t>
  </si>
  <si>
    <t xml:space="preserve"> 2 02 30024 05 7251 151</t>
  </si>
  <si>
    <t xml:space="preserve"> 2 02 30024 05 7212 151</t>
  </si>
  <si>
    <t xml:space="preserve"> 2 02 30024 05 7213 151</t>
  </si>
  <si>
    <t xml:space="preserve"> 2 02 30024 05 7214 151</t>
  </si>
  <si>
    <t xml:space="preserve"> 2 02 30024 05 7215 151</t>
  </si>
  <si>
    <t xml:space="preserve"> 2 02 30024 05 7216 151</t>
  </si>
  <si>
    <t xml:space="preserve"> 2 02 30024 05 7217 151</t>
  </si>
  <si>
    <t xml:space="preserve"> 2 02 30024 05 7206 151</t>
  </si>
  <si>
    <t xml:space="preserve"> 2 02 30024 05 7210 151</t>
  </si>
  <si>
    <t xml:space="preserve"> 2 02 30024 05 7211 151</t>
  </si>
  <si>
    <t>2 02 30024 05 7202 151</t>
  </si>
  <si>
    <t>2 02 20216 05 0000 151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</si>
  <si>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</si>
  <si>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2 02 29999 05 7132 151</t>
  </si>
  <si>
    <t xml:space="preserve"> 2 02 15001 05 0000 151</t>
  </si>
  <si>
    <t xml:space="preserve"> 2 02 15001 00 0000 000</t>
  </si>
  <si>
    <t xml:space="preserve"> 2 02 15002 05 0000 151</t>
  </si>
  <si>
    <t xml:space="preserve"> 2 02 15002 00 0000 151</t>
  </si>
  <si>
    <t>2 02 29999 05 7113 151</t>
  </si>
  <si>
    <t xml:space="preserve"> 2 02 35082 05 0000 151</t>
  </si>
  <si>
    <t xml:space="preserve"> 2 02 35260 05 0000 151</t>
  </si>
  <si>
    <t xml:space="preserve"> 2 02 30024 05 7201 151</t>
  </si>
  <si>
    <t>2 02 30024 05 7231 151</t>
  </si>
  <si>
    <t>2 02 30024 05 7232 151</t>
  </si>
  <si>
    <t xml:space="preserve"> 2 02 40000 00 0000 151</t>
  </si>
  <si>
    <t xml:space="preserve"> 2 02 40014 05 7301 151</t>
  </si>
  <si>
    <t xml:space="preserve"> 2 02 49999 05 7502 151</t>
  </si>
  <si>
    <t>2 02 30000 00 0000 151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</si>
  <si>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</si>
  <si>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</si>
  <si>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</si>
  <si>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</si>
  <si>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2 02 29999 05 7136 151</t>
  </si>
  <si>
    <t>2 02 29999 05 7137 151</t>
  </si>
  <si>
    <t>Прочие субсидии бюджетам муниципальных районов (Субсидии на обеспечение жильем молодых семей)</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</si>
  <si>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</si>
  <si>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</si>
  <si>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01\0\04\05140</t>
  </si>
  <si>
    <t>2 02 20302 05 0000 151</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</si>
  <si>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</si>
  <si>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</si>
  <si>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Субвенции бюджетам муниципальных районов на выполнение передаваемых полномочий субъектов Российской Федерации</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</si>
  <si>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</si>
  <si>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</si>
  <si>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</si>
  <si>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</si>
  <si>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</si>
  <si>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</si>
  <si>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01\0\02\72010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</si>
  <si>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</si>
  <si>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</si>
  <si>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</si>
  <si>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</si>
  <si>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</si>
  <si>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</si>
  <si>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</si>
  <si>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Организация отдыха, оздоровления и дополнительной занятости детей, подростков и учащейся молодежи</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</si>
  <si>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</si>
  <si>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</si>
  <si>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</si>
  <si>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</si>
  <si>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</si>
  <si>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</si>
  <si>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</si>
  <si>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</si>
  <si>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</si>
  <si>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</si>
  <si>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</si>
  <si>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</si>
  <si>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</si>
  <si>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</si>
  <si>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</si>
  <si>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</si>
  <si>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</si>
  <si>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</si>
  <si>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</si>
  <si>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</si>
  <si>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</si>
  <si>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</si>
  <si>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</si>
  <si>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</si>
  <si>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</si>
  <si>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</si>
  <si>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</si>
  <si>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</si>
  <si>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Основное мероприятие "Финансовая поддержка субъектов малого и среднего предпринимательства"</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</si>
  <si>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</si>
  <si>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</si>
  <si>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</si>
  <si>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</si>
  <si>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</si>
  <si>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</si>
  <si>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</si>
  <si>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</si>
  <si>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</si>
  <si>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Основное мероприятие "Предоставление услуг дополнительного образования детей в учреждениях культуры и искусства</t>
  </si>
  <si>
    <t>07\0\01\72010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</si>
  <si>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</si>
  <si>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</si>
  <si>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</si>
  <si>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</si>
  <si>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</si>
  <si>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</si>
  <si>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</si>
  <si>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</si>
  <si>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</si>
  <si>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</si>
  <si>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</si>
  <si>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Основное мероприятие "Реализация задач и функций возложенных на исполнительные органы местного самоуправления за счет бюджета муниципального района"</t>
  </si>
  <si>
    <t>08\0\02\00000</t>
  </si>
  <si>
    <t>08\0\02\02040</t>
  </si>
  <si>
    <t>08\0\02\02080</t>
  </si>
  <si>
    <t>Основное мероприятие "Реализация задач и функций возложенных на исполнительные органы местного самоуправления по переданным полномочиям"</t>
  </si>
  <si>
    <t>08\0\03\00000</t>
  </si>
  <si>
    <t>08\0\03\51180</t>
  </si>
  <si>
    <t>08\0\03\73080</t>
  </si>
  <si>
    <t>08\0\03\73090</t>
  </si>
  <si>
    <t>08\0\03\73060</t>
  </si>
  <si>
    <t>Основное мероприятие "Организация и проведение выборов в представительный орган муниципального образования"</t>
  </si>
  <si>
    <t>08\0\04\00000</t>
  </si>
  <si>
    <t>08\0\04\00200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</si>
  <si>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</si>
  <si>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</si>
  <si>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Основное мероприятие "Мероприятия в сфере строительства и инженерных коммуникаций"</t>
  </si>
  <si>
    <t>09\0\01\00000</t>
  </si>
  <si>
    <t>Основное мероприятие "Мероприятия в сфере жилищного строительства"</t>
  </si>
  <si>
    <t>09\0\02\00000</t>
  </si>
  <si>
    <t>09\0\02\96020</t>
  </si>
  <si>
    <t>09\0\03\00000</t>
  </si>
  <si>
    <t>09\0\04\00000</t>
  </si>
  <si>
    <t>09\0\04\06050</t>
  </si>
  <si>
    <t>09\0\04\74040</t>
  </si>
  <si>
    <t>Основное мероприятие "Организация профессиональной подготовки и переподготовки руководителей и специалистов предприятий ЖКХ, занимающихся вопросами управления в области ЖКХ"</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</si>
  <si>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</si>
  <si>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организацию и обеспечение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</si>
  <si>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</si>
  <si>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независмио от их организационно-правовой формы на период обучения)</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</si>
  <si>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</si>
  <si>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</si>
  <si>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(Прочие)</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</si>
  <si>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</si>
  <si>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</si>
  <si>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</si>
  <si>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</si>
  <si>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</si>
  <si>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</si>
  <si>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</si>
  <si>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</si>
  <si>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09\0\01\96050</t>
  </si>
  <si>
    <t>Обеспечение мероприятий по модернизации систем коммунальной инфраструктуры за счет средств бюджета Республики Башкортостан</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</si>
  <si>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</si>
  <si>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2 02 20303 05 0000 151</t>
  </si>
  <si>
    <t>000 2 18 60010 13 0000 151</t>
  </si>
  <si>
    <t>000 2 18 60010 10 0000 151</t>
  </si>
  <si>
    <t>000 2 18 60020 10 0000 151</t>
  </si>
  <si>
    <t>000 2 18 60020 13 0000 151</t>
  </si>
  <si>
    <t xml:space="preserve">                                                                                                                                                   от 15 декабря 2016 года № 36 </t>
  </si>
  <si>
    <t xml:space="preserve">                                                                                                                                                     от 15 декабря 2016 года № 36</t>
  </si>
  <si>
    <t xml:space="preserve">                                                                                                                                 Приложение № 5</t>
  </si>
  <si>
    <t xml:space="preserve">                                                                                                                                 района Мелеузовский район </t>
  </si>
  <si>
    <t xml:space="preserve">                                                                                                                                 к решению Совета муниципального </t>
  </si>
  <si>
    <t xml:space="preserve">                                                                                                                                 Республики Башкортостан</t>
  </si>
  <si>
    <t>09\0\09\72110</t>
  </si>
  <si>
    <t>Основное мероприятие "Переподготовка и повышение квалификации педагогических работников"</t>
  </si>
  <si>
    <t>Основное мероприятие "Организация и проведение физкультурно-оздоровительных и спортивных мероприятий разного уровня. Участие спортсменов в Республиканских, Российских и международных соревнованиях"</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</si>
  <si>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</si>
  <si>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</si>
  <si>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</si>
  <si>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</si>
  <si>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</si>
  <si>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</si>
  <si>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</si>
  <si>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</si>
  <si>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</si>
  <si>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Субвенции на осуществление государственных полномочий по организации проведения мероприятий по отлову и содержанию безнадзорных животных</t>
  </si>
  <si>
    <t>99\9\99\00000</t>
  </si>
  <si>
    <t>09\0\06\72410</t>
  </si>
  <si>
    <t>05\0\01\43450</t>
  </si>
  <si>
    <t>09\0\05\00000</t>
  </si>
  <si>
    <t>01\0\04\43240</t>
  </si>
  <si>
    <t>01\0\04\73190</t>
  </si>
  <si>
    <t>01\0\04\73180</t>
  </si>
  <si>
    <t>01\0\05\43690</t>
  </si>
  <si>
    <t>01\0\06\42970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</si>
  <si>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</si>
  <si>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</si>
  <si>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</si>
  <si>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</si>
  <si>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</si>
  <si>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</si>
  <si>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</si>
  <si>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</si>
  <si>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</si>
  <si>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</si>
  <si>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</si>
  <si>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</si>
  <si>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</si>
  <si>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</si>
  <si>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</si>
  <si>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</si>
  <si>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</si>
  <si>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Невыясненные поступления зачисляемые в бюджеты муниципальных районов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</si>
  <si>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</si>
  <si>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</si>
  <si>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</si>
  <si>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</si>
  <si>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</si>
  <si>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</si>
  <si>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</si>
  <si>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</si>
  <si>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"Создание условий для благоприятной ветеринарно-санитарной обстановки в сельском хозяйстве"</t>
  </si>
  <si>
    <t>Основное мероприятие "Предоставление услуг дополнительного образования детей в учреждениях культуры и искусства"</t>
  </si>
  <si>
    <t>Основное мероприятие "Организация отдыха, оздоровления и дополнительной занятости детей, подростков и учащейся молодежи"</t>
  </si>
  <si>
    <t>Основное мероприятие "Мероприятия в рамках защиты населения и территорий от чрезвычайных ситуаций природного и техногенного характера"</t>
  </si>
  <si>
    <t>12\0\03\00000</t>
  </si>
  <si>
    <t>12\0\03\21910</t>
  </si>
  <si>
    <t>БЕЗВОЗМЕЗДНЫЕ ПОСТУПЛЕНИЯ ОТ ДРУГИХ БЮДЖЕТОВ БЮДЖЕТНОЙ СИСТЕМЫ РОССИЙСКОЙ ФЕДЕРАЦИИ</t>
  </si>
  <si>
    <t xml:space="preserve">Городское поселение г. Мелеуз </t>
  </si>
  <si>
    <t>06\1\00\00000</t>
  </si>
  <si>
    <t>06\1\01\00000</t>
  </si>
  <si>
    <t>06\1\01\62870</t>
  </si>
  <si>
    <t xml:space="preserve">                                                                                                                                          от 15 декабря 2016 года № 36</t>
  </si>
  <si>
    <t xml:space="preserve">                                                                                                                                          Республики Башкортостан</t>
  </si>
  <si>
    <t xml:space="preserve">                                                                                                                                          района Мелеузовский район </t>
  </si>
  <si>
    <t xml:space="preserve">                                                                                                                                          к решению Совета муниципального </t>
  </si>
  <si>
    <t xml:space="preserve">                                                                                                                                          Приложение № 2</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</si>
  <si>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</si>
  <si>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</si>
  <si>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</si>
  <si>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Глава муниципального района Мелеузовский район                                   А.В. Суботин</t>
  </si>
  <si>
    <t>Глава муниципального района Мелеузовский район                                    А.В. Суботин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</si>
  <si>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</si>
  <si>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</si>
  <si>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</si>
  <si>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</si>
  <si>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</si>
  <si>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</si>
  <si>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Распределение бюджетных ассигнований муниципального района Мелеузовский район Республики Башкортостан на плановый период 2018 и 2019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</si>
  <si>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муниципального района Мелеузовский район Республики Башкортостан на 2017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</si>
  <si>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2018 и 2019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</si>
  <si>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2017 год</t>
  </si>
  <si>
    <t>Мелеузовский район Республики Башкортостан на плановый период 2018 и 2019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</si>
  <si>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2017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</si>
  <si>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2018 и 2019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</si>
  <si>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2017 год</t>
  </si>
  <si>
    <t>Распределение иных межбюджетных трансфертов на прочие мероприятия по благоустройству территорий населенных пунктов бюджетам поселений на 2017 год</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</si>
  <si>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t>
  </si>
  <si>
    <t>09\0\06\S2410</t>
  </si>
  <si>
    <t>Осуществление мероприятий по переходу на поквартирные системы отопления и установке блочных котельных за счет средств местных бюджетов</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</si>
  <si>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</si>
  <si>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</si>
  <si>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</si>
  <si>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</si>
  <si>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09\0\07\R0185</t>
  </si>
  <si>
    <t>09\0\07\R0186</t>
  </si>
  <si>
    <t>09\0\07\72200</t>
  </si>
  <si>
    <t>Оценка недвижимости, признание прав и регулирование отношений по государственной и муниципальной собственности</t>
  </si>
  <si>
    <t xml:space="preserve">                                                                                                        Республики Башкортостан</t>
  </si>
  <si>
    <t>Субсидии бюджетам бюджетной системы Российской Федерации (межбюджетные субсидии)</t>
  </si>
  <si>
    <t>1 11 05035 05 0000 120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</si>
  <si>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</si>
  <si>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</si>
  <si>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</si>
  <si>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</si>
  <si>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</si>
  <si>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</si>
  <si>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</si>
  <si>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</si>
  <si>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</si>
  <si>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</si>
  <si>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</si>
  <si>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</si>
  <si>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</si>
  <si>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денежные взыскания (штрафы) за правонарушения в области дорожного движения</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</si>
  <si>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</si>
  <si>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</si>
  <si>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</si>
  <si>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</si>
  <si>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</si>
  <si>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</si>
  <si>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</si>
  <si>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</si>
  <si>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</si>
  <si>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</si>
  <si>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</si>
  <si>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</si>
  <si>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</si>
  <si>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</si>
  <si>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</si>
  <si>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</si>
  <si>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</si>
  <si>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</si>
  <si>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</si>
  <si>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</si>
  <si>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</si>
  <si>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1 14 01050 05 0000 410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</si>
  <si>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</si>
  <si>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</si>
  <si>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</si>
  <si>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</si>
  <si>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</si>
  <si>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</si>
  <si>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</si>
  <si>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</si>
  <si>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</si>
  <si>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</si>
  <si>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</si>
  <si>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</si>
  <si>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1 17 01050 05 0000 180</t>
  </si>
  <si>
    <t>Невыясненные поступления, зачисляемые в бюджеты муниципальных районов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</si>
  <si>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</si>
  <si>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792</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</si>
  <si>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</si>
  <si>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</si>
  <si>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</si>
  <si>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</si>
  <si>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</si>
  <si>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</si>
  <si>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1 14 03050 05 0000 410</t>
  </si>
  <si>
    <t>1 14 03050 05 0000 440</t>
  </si>
  <si>
    <t>Сумма, тыс. рублей</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</si>
  <si>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</si>
  <si>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</si>
  <si>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1 15 02050 05 0000 140</t>
  </si>
  <si>
    <t>2 00 00000 00 0000 000</t>
  </si>
  <si>
    <t>НАЦИОНАЛЬНАЯ ОБОРОНА</t>
  </si>
  <si>
    <t>0200</t>
  </si>
  <si>
    <t>0203</t>
  </si>
  <si>
    <t>Мобилизационная и вневойсковая подготовка</t>
  </si>
  <si>
    <t xml:space="preserve">Распределение иных межбюджетных трансфертов на прочие мероприятия по благоустройству территорий населенных пунктов бюджетам поселений на плановый период 2018 и 2019 годов </t>
  </si>
  <si>
    <t xml:space="preserve"> 2 02 35118 05 0000 151</t>
  </si>
  <si>
    <t>Субвенции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</si>
  <si>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0703</t>
  </si>
  <si>
    <t>Дополнительное образование детей</t>
  </si>
  <si>
    <t>0401</t>
  </si>
  <si>
    <t>Общеэкономические вопросы</t>
  </si>
  <si>
    <t>09\0\02\S6020</t>
  </si>
  <si>
    <t>Субсидии на предоставление социальных выплат молодым семьям на приобретение (строительство) жилого помещения</t>
  </si>
  <si>
    <t>Активные мероприятия по содействию занятости населения</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</si>
  <si>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</si>
  <si>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Прочие неналоговые доходы бюджетов сельских поселений</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</si>
  <si>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</si>
  <si>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</si>
  <si>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</si>
  <si>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сельских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</si>
  <si>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</si>
  <si>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</si>
  <si>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</si>
  <si>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</si>
  <si>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</si>
  <si>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</si>
  <si>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000 1 13 01995 13 0000 130</t>
  </si>
  <si>
    <t>Прочие доходы от оказания платных услуг (работ) получателями средств бюджетов городских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</si>
  <si>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</si>
  <si>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</si>
  <si>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000 1 13 02995 13 0000 130</t>
  </si>
  <si>
    <t>Прочие доходы от компенсации затрат  бюджетов городских поселений</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</si>
  <si>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</si>
  <si>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</si>
  <si>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</si>
  <si>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</si>
  <si>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</si>
  <si>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</si>
  <si>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</si>
  <si>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</si>
  <si>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</si>
  <si>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</si>
  <si>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</si>
  <si>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</si>
  <si>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</si>
  <si>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</si>
  <si>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</si>
  <si>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</si>
  <si>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000 2 18 05010 13 0000 180</t>
  </si>
  <si>
    <t>Доходы бюджетов городских поселений от возврата бюджетными учреждениями остатков субсидий прошлых лет</t>
  </si>
  <si>
    <t>000 2 18 05020 13 0000 180</t>
  </si>
  <si>
    <t>Доходы бюджетов городских поселений от возврата автономными учреждениями остатков субсидий прошлых лет</t>
  </si>
  <si>
    <t>000 2 18 05030 13 0000 180</t>
  </si>
  <si>
    <t>Доходы бюджетов городских поселений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</si>
  <si>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</si>
  <si>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</si>
  <si>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Примечание.</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</si>
  <si>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</si>
  <si>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</si>
  <si>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</si>
  <si>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</si>
  <si>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</si>
  <si>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 xml:space="preserve">                                                                                                                                                   к решению Совета муниципального </t>
  </si>
  <si>
    <t xml:space="preserve">                                                                                                                                                   Приложение № 1</t>
  </si>
  <si>
    <t xml:space="preserve">                                                                                                                                                   района Мелеузовский район </t>
  </si>
  <si>
    <t xml:space="preserve">                                                                                                                                                   Республики Башкортостан</t>
  </si>
  <si>
    <t>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</si>
  <si>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для осуществления государственных полномочий по созданию и обеспечению деятельности административных комиссий</t>
  </si>
  <si>
    <t>Осуществление первичного воинского учета на территориях, где отсутствуют военные комиссариаты, за счет средств федерального бюджета</t>
  </si>
  <si>
    <t>Мероприятия по благоустройству территорий населенных пунктов</t>
  </si>
  <si>
    <t>Субсидии на софинансирование расходных обязательств, возникающих при выполнении полномочий органов местного самоуправления по вопросам местного значения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</si>
  <si>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</si>
  <si>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</si>
  <si>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на предоставление бесплатного проезда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</si>
  <si>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выплату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</si>
  <si>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</si>
  <si>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образование и обеспечение деятельности комиссии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</si>
  <si>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</si>
  <si>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</si>
  <si>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</si>
  <si>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</si>
  <si>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</si>
  <si>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</si>
  <si>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</si>
  <si>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</si>
  <si>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ВОЗМЕЩЕНИЙ УЩЕРБА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</si>
  <si>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</si>
  <si>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</si>
  <si>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</si>
  <si>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</si>
  <si>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</si>
  <si>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 xml:space="preserve">Невыясненные поступления, зачисляемые в бюджеты сельских поселений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</si>
  <si>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</si>
  <si>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</si>
  <si>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</si>
  <si>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000 1 17 01050 13 0000 180</t>
  </si>
  <si>
    <t>Невыясненные поступления, зачисляемые в бюджеты городских поселений</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</si>
  <si>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</si>
  <si>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</si>
  <si>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000 1 17 05050 13 0000 180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</si>
  <si>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</si>
  <si>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</si>
  <si>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</si>
  <si>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</si>
  <si>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</si>
  <si>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</si>
  <si>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</si>
  <si>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&lt;1&gt; </t>
  </si>
  <si>
    <t>Наименование муниципальных образований</t>
  </si>
  <si>
    <t>РзПр</t>
  </si>
  <si>
    <t>Вр</t>
  </si>
  <si>
    <t>ОБЩЕГОСУДАРСТВЕННЫЕ ВОПРОСЫ</t>
  </si>
  <si>
    <t>0104</t>
  </si>
  <si>
    <t>Центральный аппарат</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</si>
  <si>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</si>
  <si>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</si>
  <si>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</si>
  <si>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</si>
  <si>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</si>
  <si>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</si>
  <si>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</si>
  <si>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</si>
  <si>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</si>
  <si>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</si>
  <si>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</si>
  <si>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</si>
  <si>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</si>
  <si>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</si>
  <si>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</si>
  <si>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</si>
  <si>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</si>
  <si>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</si>
  <si>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</si>
  <si>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</si>
  <si>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</si>
  <si>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1 05 01050 01 0000 110</t>
  </si>
  <si>
    <t>Мероприятия в области социальной политики</t>
  </si>
  <si>
    <t>1 01 02000 01 0000 110</t>
  </si>
  <si>
    <t>1 05 02000 02 0000 110</t>
  </si>
  <si>
    <t>Единый сельскохозяйственный налог</t>
  </si>
  <si>
    <t>1 08 03010 01 0000 110</t>
  </si>
  <si>
    <t xml:space="preserve">Сельское поселение Абитовский сельсовет </t>
  </si>
  <si>
    <t xml:space="preserve">Сельское поселение Александровский сельсовет </t>
  </si>
  <si>
    <t>Меры социальной поддержки и социальные выплаты отдельным категориям граждан, установленные решениями органов местного самоуправления</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</si>
  <si>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</si>
  <si>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</si>
  <si>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</si>
  <si>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</si>
  <si>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</si>
  <si>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</si>
  <si>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</si>
  <si>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</si>
  <si>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</si>
  <si>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</si>
  <si>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1 01 02030 01 0000 110</t>
  </si>
  <si>
    <t>Сельское поселение Первомайский сельсовет</t>
  </si>
  <si>
    <t>Сельское поселение Сарышевский сельсовет</t>
  </si>
  <si>
    <t>Сельское поселение Шевченковский сельсовет</t>
  </si>
  <si>
    <t>1 11 07015 05 0000 120</t>
  </si>
  <si>
    <t>1 14 06013 10 0000 430</t>
  </si>
  <si>
    <t xml:space="preserve">                                                                                                                                 от 15 декабря 2016 года № 36</t>
  </si>
  <si>
    <t>от 15 декабря 2016 года № 36</t>
  </si>
  <si>
    <t xml:space="preserve">                                                                                                                                              от 15 декабря 2016 года № 36</t>
  </si>
  <si>
    <t xml:space="preserve">                                                                                                     от 15 декабря 2016 года № 36</t>
  </si>
  <si>
    <t xml:space="preserve">                                                                                                 от 15 декабря 2016 года № 36</t>
  </si>
  <si>
    <t xml:space="preserve">                                                                                                        от 15 декабря 2016 года № 36</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</si>
  <si>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</si>
  <si>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</si>
  <si>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</si>
  <si>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</si>
  <si>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</si>
  <si>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09\0\07\L0186</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</si>
  <si>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</si>
  <si>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</si>
  <si>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</si>
  <si>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</si>
  <si>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</si>
  <si>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</si>
  <si>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t>
  </si>
  <si>
    <t>1 05 02010 02 0000 110</t>
  </si>
  <si>
    <t>1 05 03010 01 0000 110</t>
  </si>
  <si>
    <t>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</si>
  <si>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</si>
  <si>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</si>
  <si>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</si>
  <si>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</si>
  <si>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</si>
  <si>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</si>
  <si>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</si>
  <si>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</si>
  <si>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1 12 01020 01 0000 120</t>
  </si>
  <si>
    <t>1 12 01030 01 0000 120</t>
  </si>
  <si>
    <t>1 12 01040 01 0000 120</t>
  </si>
  <si>
    <t>1 12 01050 01 0000 120</t>
  </si>
  <si>
    <t>Субвенции для осуществления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</si>
  <si>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</si>
  <si>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</si>
  <si>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</si>
  <si>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</si>
  <si>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</si>
  <si>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</si>
  <si>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</si>
  <si>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 xml:space="preserve">                                                                                                     к решению Совета муниципального </t>
  </si>
  <si>
    <t xml:space="preserve">                                                                                                     района Мелеузовский район</t>
  </si>
  <si>
    <t xml:space="preserve">                                                                                                     Республики Башкортостан</t>
  </si>
  <si>
    <t>(тыс. руб.)</t>
  </si>
  <si>
    <t xml:space="preserve">                                                                                                 к решению Совета муниципального </t>
  </si>
  <si>
    <t xml:space="preserve">                                                                                                 Приложение № 13</t>
  </si>
  <si>
    <t xml:space="preserve">                                                                                                 районаМелеузовский район</t>
  </si>
  <si>
    <t xml:space="preserve">                                                                                                 Республики Башкортостан</t>
  </si>
  <si>
    <t>Погашение кредитов от других бюджетов бюджетной системы Российской Федерации бюджету муниципального района в валюте Российской Федерации</t>
  </si>
  <si>
    <t>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</si>
  <si>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</si>
  <si>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</si>
  <si>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</si>
  <si>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</si>
  <si>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</si>
  <si>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</si>
  <si>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</si>
  <si>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</si>
  <si>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</si>
  <si>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</si>
  <si>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</si>
  <si>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</si>
  <si>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</si>
  <si>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</si>
  <si>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</si>
  <si>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1 11 09035 05 0000 120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</si>
  <si>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</si>
  <si>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1 16 37040 05 0000 140</t>
  </si>
  <si>
    <t xml:space="preserve">Невыясненные поступления, зачисляемые в бюджеты муниципальных районов </t>
  </si>
  <si>
    <t xml:space="preserve">&lt;2&gt; </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</si>
  <si>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</si>
  <si>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</si>
  <si>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</si>
  <si>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</si>
  <si>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</si>
  <si>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</si>
  <si>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</si>
  <si>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</si>
  <si>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Получение кредитов от других бюджетов бюджетной системы Российской Федерации бюджету муниципального района в валюте Российской Федерации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</si>
  <si>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</si>
  <si>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</si>
  <si>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</si>
  <si>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</si>
  <si>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</si>
  <si>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</si>
  <si>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 бюджетов городских поселений</t>
  </si>
  <si>
    <t>000 1 17 14030 13 0000 180</t>
  </si>
  <si>
    <t>Средства самообложения граждан, зачисляемые в бюджеты городских поселений</t>
  </si>
  <si>
    <t>Распределение иных межбюджетных трансфертов бюджетам поселений муниципального района Мелеузовский рйаон Республики Башкортостан на 2017 год</t>
  </si>
  <si>
    <t>Направление расходов</t>
  </si>
  <si>
    <t>Сумма (тыс.руб.)</t>
  </si>
  <si>
    <t xml:space="preserve">Администрация сельского поселения Партизанский сельсовет </t>
  </si>
  <si>
    <t>Межбюджетные трансферты на ремонт помещений, находящихся в муниципальной собственности поселения</t>
  </si>
  <si>
    <t xml:space="preserve">Администрация сельского поселения Иштугановский сельсовет </t>
  </si>
  <si>
    <t>Администрация городского поселения город Мелеуз</t>
  </si>
  <si>
    <t>Межбюджетные трансферты на монтаж светофоров, барьерных ограждений</t>
  </si>
  <si>
    <t>Межбюджетные трансферты на теущий ремонт и оснащение конференцзала МАУ "Городской дворец культуры"</t>
  </si>
  <si>
    <t>Глава муниципального района                                                                          А.В. Суботин</t>
  </si>
  <si>
    <t xml:space="preserve">                                                                                                                                    </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</si>
  <si>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</si>
  <si>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</si>
  <si>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</si>
  <si>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</si>
  <si>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</si>
  <si>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</si>
  <si>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Дворцы и дома культуры, другие учреждения культуры</t>
  </si>
  <si>
    <t>Мероприятия в сфере культуры, кинематографии</t>
  </si>
  <si>
    <t>Городское поселение г. Мелеуз</t>
  </si>
  <si>
    <t>Функционирование законодательных (представительных) органов государственной власти и представительных органов муниципальных образований</t>
  </si>
  <si>
    <t>Аппараты органов государственной власти Республики Башкортостан</t>
  </si>
  <si>
    <t>Закупка товаров, работ и услуг для обеспечения государственных (муниципальных) нужд</t>
  </si>
  <si>
    <t>Основное мероприятие</t>
  </si>
  <si>
    <t>Проведение выборов и референдумов</t>
  </si>
  <si>
    <t>Субвенции на осуществление государственных полномочий по организации и осуществлению деятельности по опеке и попечительству</t>
  </si>
  <si>
    <t>Учреждения в сфере общегосударственного управления</t>
  </si>
  <si>
    <t>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</si>
  <si>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на осуществление государственных полномочий по созданию и обеспечению деятельности административных комиссий</t>
  </si>
  <si>
    <t xml:space="preserve">Оценка недвижимости, признание прав и регулирование отношений по государственной (муниципальной) собственности </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</si>
  <si>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</si>
  <si>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</si>
  <si>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</si>
  <si>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</si>
  <si>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</si>
  <si>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</si>
  <si>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</si>
  <si>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</si>
  <si>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Субвенции на предоставление бесплатного проезда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</si>
  <si>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</si>
  <si>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Мероприятия для детей и молодежи</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</si>
  <si>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</si>
  <si>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</si>
  <si>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</si>
  <si>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бюджета Республики Башкортостан</t>
  </si>
  <si>
    <t>Всего расходов</t>
  </si>
  <si>
    <t>01\0\00\0000</t>
  </si>
  <si>
    <t>Основное мероприятие "Государственная и муниципальная поддержка системы дошкольного образования"</t>
  </si>
  <si>
    <t>01\0\01\0000</t>
  </si>
  <si>
    <t>01\0\01\73020</t>
  </si>
  <si>
    <t>01\0\01\73030</t>
  </si>
  <si>
    <t>01\0\01\73300</t>
  </si>
  <si>
    <t>01\0\01\42090</t>
  </si>
  <si>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</si>
  <si>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</si>
  <si>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</si>
  <si>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</si>
  <si>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</si>
  <si>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</si>
  <si>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Государственная поддержка малого и среднего предпринимательства, включая крестьянские (фермерские) хозяйства за счет средств федерального бюджета</t>
  </si>
  <si>
    <t>1 16 25020 01 0000 140</t>
  </si>
  <si>
    <t>0111</t>
  </si>
  <si>
    <t>0113</t>
  </si>
  <si>
    <t xml:space="preserve">Сельское поселение Мелеузовский сельсовет </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</si>
  <si>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</si>
  <si>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</si>
  <si>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</si>
  <si>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</si>
  <si>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</si>
  <si>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</si>
  <si>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</si>
  <si>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</si>
  <si>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</si>
  <si>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</si>
  <si>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</si>
  <si>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706</t>
  </si>
  <si>
    <t>Доходы от продажи квартир, находящихся в собственности муниципальных районов</t>
  </si>
  <si>
    <t>Приложение № 6</t>
  </si>
  <si>
    <t>Резервные фонды местных администраций</t>
  </si>
  <si>
    <t>1001</t>
  </si>
  <si>
    <t>Пенсионное обеспечение</t>
  </si>
  <si>
    <t>1 11 09015 05 0000 120</t>
  </si>
  <si>
    <t>Безвозмездные поступления &lt;1&gt;</t>
  </si>
  <si>
    <t>1 11 03050 05 0000 120</t>
  </si>
  <si>
    <t>Проценты, полученные от предоставления бюджетных кредитов внутри страны за счет средств бюджетов муниципальных районов</t>
  </si>
  <si>
    <t>Доходы от продажи нематериальных активов, находящихся в собственности муниципальных районов</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</si>
  <si>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</si>
  <si>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</si>
  <si>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1 14 02000 00 0000 000</t>
  </si>
  <si>
    <t>главного администратора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</si>
  <si>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</si>
  <si>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</si>
  <si>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1 07 00000 00 0000 000</t>
  </si>
  <si>
    <t>1 07 01020 01 0000 110</t>
  </si>
  <si>
    <t>1 13 01540 05 0000 130</t>
  </si>
  <si>
    <t>1 13 01995 05 0000 130</t>
  </si>
  <si>
    <t>Прочие доходы от оказания платных услуг (работ) получателями средств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</si>
  <si>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</si>
  <si>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</si>
  <si>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</si>
  <si>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</si>
  <si>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</si>
  <si>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</si>
  <si>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</si>
  <si>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Прочие доходы от компенсации затрат  бюджетов муниципальных районов</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</si>
  <si>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</si>
  <si>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</si>
  <si>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</si>
  <si>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</si>
  <si>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Земельный налог (по обязательствам, возникшим до 1 января 2006 года), мобилизуемый на территориях сельских поселений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</si>
  <si>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</si>
  <si>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</si>
  <si>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</si>
  <si>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</si>
  <si>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</si>
  <si>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</si>
  <si>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</si>
  <si>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</si>
  <si>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</si>
  <si>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09\0\07\50820</t>
  </si>
  <si>
    <t>09\0\07\73210</t>
  </si>
  <si>
    <t>10\0\00\00000</t>
  </si>
  <si>
    <t>Основное мероприятие "Организация ремонта и содержание дорог местного значения"</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</si>
  <si>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</si>
  <si>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</si>
  <si>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</si>
  <si>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</si>
  <si>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</si>
  <si>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</si>
  <si>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</si>
  <si>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</si>
  <si>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</si>
  <si>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</si>
  <si>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</si>
  <si>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</si>
  <si>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</si>
  <si>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</si>
  <si>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</si>
  <si>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</si>
  <si>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</si>
  <si>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</si>
  <si>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</si>
  <si>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</si>
  <si>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</si>
  <si>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</si>
  <si>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</si>
  <si>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</si>
  <si>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</si>
  <si>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</si>
  <si>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</si>
  <si>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</si>
  <si>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</si>
  <si>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 xml:space="preserve">Перечень главных администраторов доходов бюджета муниципального района Мелеузовский район Республики Башкортостан </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</si>
  <si>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</si>
  <si>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1 17 14030 05 0000 180</t>
  </si>
  <si>
    <t>Средства самообложения граждан,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</si>
  <si>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</si>
  <si>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1 12 04051 05 0000 120</t>
  </si>
  <si>
    <t>1 12 04052 05 0000 120</t>
  </si>
  <si>
    <t>Безвозмездные поступления &lt;1&gt;, &lt;2&gt;</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</si>
  <si>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</si>
  <si>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</si>
  <si>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Бюджеты поселений (сельских, городских)</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</si>
  <si>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</si>
  <si>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</si>
  <si>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</si>
  <si>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</si>
  <si>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</si>
  <si>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</si>
  <si>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</si>
  <si>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</si>
  <si>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1 11 09025 05 0000 120</t>
  </si>
  <si>
    <t xml:space="preserve">Поступления доходов в бюджет муниципального района </t>
  </si>
  <si>
    <t>Доходы от распоряжения правами на результаты научно-технической деятельности, находящимися в собственности муниципальных районов</t>
  </si>
  <si>
    <t>1 14 04050 05 0000 420</t>
  </si>
  <si>
    <t>ПЛАТЕЖИ ПРИ ПОЛЬЗОВАНИИ ПРИРОДНЫМИ РЕСУРСАМИ</t>
  </si>
  <si>
    <t>1 12 01000 01 0000 120</t>
  </si>
  <si>
    <t>Плата за негативное воздействие на окружающую среду</t>
  </si>
  <si>
    <t>1 16 06000 01 0000 140</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</si>
  <si>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</si>
  <si>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</si>
  <si>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</si>
  <si>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</si>
  <si>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</si>
  <si>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</si>
  <si>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</si>
  <si>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</si>
  <si>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</si>
  <si>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</si>
  <si>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1 00 00000 00 0000 000</t>
  </si>
  <si>
    <t>1 01 00000 00 0000 000</t>
  </si>
  <si>
    <t>1 05 00000 00 0000 000</t>
  </si>
  <si>
    <t>1 08 00000 00 0000 000</t>
  </si>
  <si>
    <t>1 11 00000 00 0000 000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</si>
  <si>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</si>
  <si>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</si>
  <si>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</si>
  <si>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</si>
  <si>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</si>
  <si>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</si>
  <si>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</si>
  <si>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</si>
  <si>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</si>
  <si>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</si>
  <si>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1 05 01020 01 0000 110</t>
  </si>
  <si>
    <t>1 14 02053 05 0000 410</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</si>
  <si>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</si>
  <si>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</si>
  <si>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</si>
  <si>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</si>
  <si>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</si>
  <si>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Субсидии на мероприятия по развитию комплексной компактной застройки в сельской местности за счет средств местных бюджетов</t>
  </si>
  <si>
    <t>09\0\03\L0183</t>
  </si>
  <si>
    <t>Реализация проектов развития общественной инфраструктуры, основанных на местных инициативах за счет средств местных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</si>
  <si>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</si>
  <si>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</si>
  <si>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</si>
  <si>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</si>
  <si>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</si>
  <si>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 xml:space="preserve">Мероприятия в области строительства, архитектуры и градостроительства </t>
  </si>
  <si>
    <t>09\0\08\03380</t>
  </si>
  <si>
    <t>Осуществление мероприятий по реконструкции и строительству объектов водоснабжения и водоотведения, электроснабжения и теплоснабжения за счет средств местных бюджетов</t>
  </si>
  <si>
    <t>09\0\03\S2320</t>
  </si>
  <si>
    <t>Мероприятия в области коммунального хозяйства</t>
  </si>
  <si>
    <t>09\0\06\03560</t>
  </si>
  <si>
    <t>Основное мероприятие "Создание условий, обеспечивающих равные возможности получения образовательных услуг для детей с органиченными возможностями здоровья (в том числе и для детей-инвалидов)"</t>
  </si>
  <si>
    <t>01\0\10\00000</t>
  </si>
  <si>
    <t>Реализация мероприятий государcтвенной программы Российской Федерации "Доступная среда на 2011-2020 годы" за счет средств местных бюджетов</t>
  </si>
  <si>
    <t>01\0\10\L0272</t>
  </si>
  <si>
    <t>Учреждения в сфере отдыха и оздоровления</t>
  </si>
  <si>
    <t>01\0\04\43290</t>
  </si>
  <si>
    <t>07\0\01\S2471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</si>
  <si>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</si>
  <si>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07\0\01\S2472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</si>
  <si>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</si>
  <si>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07\0\01\S2473</t>
  </si>
  <si>
    <t>Прочие межбюджетные трансферты общего характера</t>
  </si>
  <si>
    <t>1403</t>
  </si>
  <si>
    <t>Иные безвозмездные и безвозвратные перечисления</t>
  </si>
  <si>
    <t>07\0\01\74000</t>
  </si>
  <si>
    <t>09\0\08\74000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</si>
  <si>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</si>
  <si>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</si>
  <si>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</si>
  <si>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</si>
  <si>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</si>
  <si>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</si>
  <si>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</si>
  <si>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</si>
  <si>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</si>
  <si>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Основное мероприятие "Развитие отрасли растениеводства, переработки и реализации продукции растениеводства, в том числе повышения почвенного плодородия "</t>
  </si>
  <si>
    <t>Основное мероприятие "Развитие отрасли животноводства, переработки и реализации продукции животноводства"</t>
  </si>
  <si>
    <t>06\1\02\00000</t>
  </si>
  <si>
    <t>06\1\03\00000</t>
  </si>
  <si>
    <t>06\1\03\26190</t>
  </si>
  <si>
    <t>06\1\04\00000</t>
  </si>
  <si>
    <t>06\1\04\02040</t>
  </si>
  <si>
    <t>06\3\01\73140</t>
  </si>
  <si>
    <t>06\3\01\73340</t>
  </si>
  <si>
    <t>06\1\02\62870</t>
  </si>
  <si>
    <t>06\1\04\62870</t>
  </si>
  <si>
    <t>НЕТ ЦЕЛЕВКИ</t>
  </si>
  <si>
    <t>Подготовка населения и организаций к действиям в чрезвычайной ситуации в мирное и военное время</t>
  </si>
  <si>
    <t>Приложение № 10</t>
  </si>
  <si>
    <t>09\0\07\S2200</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</si>
  <si>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</si>
  <si>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</si>
  <si>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09\0\01\61320</t>
  </si>
  <si>
    <t>09\0\03\61320</t>
  </si>
  <si>
    <t>Проведение работ по землеустройству</t>
  </si>
  <si>
    <t>09\0\09\03330</t>
  </si>
  <si>
    <t>01\0\08\42090</t>
  </si>
  <si>
    <t>01\0\08\42190</t>
  </si>
  <si>
    <t>09\0\09\S2110</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</si>
  <si>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</si>
  <si>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 за счет средств местных бюджетов</t>
  </si>
  <si>
    <t>09\0\05\S2330</t>
  </si>
  <si>
    <t>02\0\02\02040</t>
  </si>
  <si>
    <t>02\0\03\71020</t>
  </si>
  <si>
    <t>02\0\06\00000</t>
  </si>
  <si>
    <t>Доходы от продажи земельных участков, государственная собственность на которые не разграничена</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</si>
  <si>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</si>
  <si>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</si>
  <si>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02\0\06\02990</t>
  </si>
  <si>
    <t>10\0\01\72160</t>
  </si>
  <si>
    <t>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</si>
  <si>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Распределение бюджетных ассигнований муниципального района Мелеузовский район Республики Башкортостан на 2017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</si>
  <si>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ДОХОДЫ ОТ УПЛАТЫ АДМИНИСТРАТИВНЫХ ПЛАТЕЖЕЙ И СБОРОВ</t>
  </si>
  <si>
    <t>000 1 17 02020 10 0000 180</t>
  </si>
  <si>
    <t>000 1 17 14030 10 0000 180</t>
  </si>
  <si>
    <t>ДОХОДЫ ОТ БЕЗВОЗМЕЗДНЫХ ПОСТУПЛЕНИЙ</t>
  </si>
  <si>
    <t>000 2 18 05010 10 0000 180</t>
  </si>
  <si>
    <t>000 2 18 05020 10 0000 180</t>
  </si>
  <si>
    <t>000 2 18 05030 10 0000 180</t>
  </si>
  <si>
    <t>000 1 17 05050 10 0000 180</t>
  </si>
  <si>
    <t>000 1 17 01050 10 0000 180</t>
  </si>
  <si>
    <t>000 1 16 90050 10 0000 140</t>
  </si>
  <si>
    <t>000 1 16 32000 10 0000 140</t>
  </si>
  <si>
    <t>000 1 16 23052 10 0000 140</t>
  </si>
  <si>
    <t>000 1 16 23051 10 0000 140</t>
  </si>
  <si>
    <t>000 1 16 21050 10 0000 140</t>
  </si>
  <si>
    <t>000 1 15 02050 10 0000 140</t>
  </si>
  <si>
    <t>000 1 14 03050 10 0000 440</t>
  </si>
  <si>
    <t>000 1 14 03050 10 0000 410</t>
  </si>
  <si>
    <t>000 1 13 02995 10 0000 130</t>
  </si>
  <si>
    <t>000 1 13 02065 10 0000 130</t>
  </si>
  <si>
    <t>000 1 13 01995 10 0000 130</t>
  </si>
  <si>
    <t>000 1 09 04053 10 0000 110</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</si>
  <si>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</si>
  <si>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</si>
  <si>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</si>
  <si>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</si>
  <si>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</si>
  <si>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</si>
  <si>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</si>
  <si>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</si>
  <si>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</si>
  <si>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Возврат бюджетных кредитов, предоставленных юридическим лицам из бюджета муниципального района в валюте Российской Федерации</t>
  </si>
  <si>
    <t>Финансовое управление администрации муниципального района Мелеузовский район Республики Башкортостан</t>
  </si>
  <si>
    <t>01 06 04 00 05 0000 810</t>
  </si>
  <si>
    <t>01 05 02 01 05 0000 610</t>
  </si>
  <si>
    <t>01 05 02 01 05 0000 510</t>
  </si>
  <si>
    <t>01 06 05 01 05 0000 640</t>
  </si>
  <si>
    <t>Прочие доходы от компенсации затрат бюджетов муниципальных районов</t>
  </si>
  <si>
    <t xml:space="preserve">1 16 51030 02 0000 140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</si>
  <si>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</si>
  <si>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(в процентах)</t>
  </si>
  <si>
    <t>Коды бюджетной классификации Российской Федерации</t>
  </si>
  <si>
    <t>Наименование дохода</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</si>
  <si>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</si>
  <si>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</si>
  <si>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</si>
  <si>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</si>
  <si>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</si>
  <si>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</si>
  <si>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</si>
  <si>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</si>
  <si>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</si>
  <si>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</si>
  <si>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</si>
  <si>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</si>
  <si>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</si>
  <si>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</si>
  <si>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</si>
  <si>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</si>
  <si>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</si>
  <si>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</si>
  <si>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</si>
  <si>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</si>
  <si>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</si>
  <si>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</si>
  <si>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</si>
  <si>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0705</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</si>
  <si>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</si>
  <si>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</si>
  <si>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</si>
  <si>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</si>
  <si>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</si>
  <si>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</si>
  <si>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</si>
  <si>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</si>
  <si>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</si>
  <si>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Учреждения по внешкольной работе с детьми</t>
  </si>
  <si>
    <t>Библиотеки</t>
  </si>
  <si>
    <t>Детские дошкольные учреждения</t>
  </si>
  <si>
    <t>Телевидение и радиовещание</t>
  </si>
  <si>
    <t>№ п\п</t>
  </si>
  <si>
    <t>1 08 07174 01 0000 110</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</si>
  <si>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</si>
  <si>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</si>
  <si>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</si>
  <si>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</si>
  <si>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</si>
  <si>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Субвенции для осуществления государственных полномочий по организации и осуществлению деятельности по опеке и попечительству</t>
  </si>
  <si>
    <t xml:space="preserve">                                                                                                        к решению Совета муниципального </t>
  </si>
  <si>
    <t xml:space="preserve">                                                                                                        района Мелеузовский район</t>
  </si>
  <si>
    <t xml:space="preserve">Администрация сельского поселения Нугушевский сельсовет </t>
  </si>
  <si>
    <t xml:space="preserve">Администрация сельского поселения Первомайский сельсовет </t>
  </si>
  <si>
    <t xml:space="preserve">            от 15 декабря 2016 года  36</t>
  </si>
  <si>
    <t xml:space="preserve">Администрация сельского поселения Абитовский сельсовет </t>
  </si>
  <si>
    <t>Межбюджетные трансферты на проведение кадастровых работ</t>
  </si>
  <si>
    <t xml:space="preserve">Администрация сельского поселения Александровский сельсовет </t>
  </si>
  <si>
    <t xml:space="preserve">Администрация сельского поселения Араслановский сельсовет </t>
  </si>
  <si>
    <t xml:space="preserve">Администрация сельского поселения Воскресенский сельсовет </t>
  </si>
  <si>
    <t xml:space="preserve">Администрация сельского поселения Денисовский сельсовет </t>
  </si>
  <si>
    <t xml:space="preserve">Администрация сельского поселения Зирганский сельсовет </t>
  </si>
  <si>
    <t xml:space="preserve">Администрация сельского поселения Корнеевский сельсовет </t>
  </si>
  <si>
    <t xml:space="preserve">Администрация сельского поселения Мелеузовский сельсовет </t>
  </si>
  <si>
    <t>Межбюджетные трансферты на устранение последствий паводка</t>
  </si>
  <si>
    <t xml:space="preserve">Администрация сельского поселения Сарышевский сельсовет </t>
  </si>
  <si>
    <t xml:space="preserve">Администрация сельского поселения Шевченковский сельсовет </t>
  </si>
  <si>
    <t>Межбюджетные трансферты на ремонт автомобильных дорог общего пользования местного значения</t>
  </si>
  <si>
    <t xml:space="preserve">                                                       (ред. от 17.02.2017 г. № 55,</t>
  </si>
  <si>
    <t>Изменения в источниках финансирования дефицита бюджета муниципального района Мелеузовский район Республики Башкортостан на 2017 год</t>
  </si>
  <si>
    <t>Мероприятия подпрограммы "Обеспечение жильем молодых семей" федеральной целевой программы "Жилище" на 2015-2020 годы</t>
  </si>
  <si>
    <t>09\0\07\R0200</t>
  </si>
  <si>
    <t>(ред. от 17.02.2017 г. № 55,</t>
  </si>
  <si>
    <t>Cоздание в общеобразовательных организациях, расположенных  в сельской местности, условий для занятий физической культурой и спортом</t>
  </si>
  <si>
    <t>01\0\02\R0970</t>
  </si>
  <si>
    <t>Cоздание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местных бюджетов</t>
  </si>
  <si>
    <t>01\0\02\L0970</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</si>
  <si>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 человек</t>
  </si>
  <si>
    <t>07\0\01\R5580</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</si>
  <si>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 человек за счет средств местных бюджетов</t>
  </si>
  <si>
    <t>07\0\01\L5580</t>
  </si>
  <si>
    <t>Субсидии на софинансирование проектов развития общественной инфраструктуры, основанных на местных инициативах</t>
  </si>
  <si>
    <t>07\0\01\72470</t>
  </si>
  <si>
    <t>Субсидии на осуществление мероприятий по строительству и реконструкции объектов водоснабжения и водоотведения, электро- и теплоснабжения</t>
  </si>
  <si>
    <t>09\0\01\72320</t>
  </si>
  <si>
    <t>09\0\03\03560</t>
  </si>
  <si>
    <t>Поддержка государственных программ субъектов Российской Федерации и муниципальных программ формирования современной городской среды</t>
  </si>
  <si>
    <t>09\0\04\R5550</t>
  </si>
  <si>
    <t>09\0\04\72470</t>
  </si>
  <si>
    <t>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</si>
  <si>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09\0\05\72330</t>
  </si>
  <si>
    <t>09\0\09\03380</t>
  </si>
  <si>
    <t>09\0\09\74000</t>
  </si>
  <si>
    <t>10\0\01\72470</t>
  </si>
  <si>
    <t xml:space="preserve">                (ред. от 17.02.2017 г. № 55,</t>
  </si>
  <si>
    <t xml:space="preserve">                                                                                                                                                    (ред. от 17.02.2017 г. № 55,</t>
  </si>
  <si>
    <t xml:space="preserve">                                                                                                                                                     (ред.от 17.02.2017 г. № 55,</t>
  </si>
  <si>
    <t>Основное мероприятие "Проведение работ по землеустройству, оформлению прав на землю"</t>
  </si>
  <si>
    <t>2 02 20077 05 0000 151</t>
  </si>
  <si>
    <t>Субсидии бюджетам муниципальных районов на софинансирование капитальных вложений в объекты муниципальной собственности</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</si>
  <si>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</si>
  <si>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</si>
  <si>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</si>
  <si>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</si>
  <si>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2 02 25558 05 0000 151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</si>
  <si>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 человек</t>
  </si>
  <si>
    <t>2 02 29999 05 7123 151</t>
  </si>
  <si>
    <t>Прочие субсидии бюджетам муниципальных районов (Субсидии на подготовку и переподготовку квалифицированных специалистов для нужд жилищно-коммунальной отрасли)</t>
  </si>
  <si>
    <t xml:space="preserve"> 2 07 00000 00 0000 000</t>
  </si>
  <si>
    <t>ПРОЧИЕ БЕЗВОЗМЕЗДНЫЕ ПОСТУПЛЕНИЯ</t>
  </si>
  <si>
    <t xml:space="preserve"> 2 07 05030 05 0000 000</t>
  </si>
  <si>
    <t>Прочие безвозмездные поступления в бюджеты муниципальных районов</t>
  </si>
  <si>
    <t xml:space="preserve"> 2 07 05030 05 6400 180</t>
  </si>
  <si>
    <t xml:space="preserve">                                                                                       (ред. от 17.02.2017 г. № 55,</t>
  </si>
  <si>
    <t xml:space="preserve">                                                                                           (ред. от 17.02.2017 г. № 55,</t>
  </si>
  <si>
    <t xml:space="preserve">                                                                       (ред. от 17.02.2017 г. № 55,</t>
  </si>
  <si>
    <t xml:space="preserve">                                                                                (ред. от 17.02.2017 г. № 55,</t>
  </si>
  <si>
    <t xml:space="preserve">                                                                                                                                              Приложение № 3</t>
  </si>
  <si>
    <t xml:space="preserve">                                                                            </t>
  </si>
  <si>
    <t xml:space="preserve">                                                                                  (ред. от 17.02.2017 г. № 55,</t>
  </si>
  <si>
    <t xml:space="preserve">                                                                                             (ред. от 17.02.2017 г. № 55,</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</si>
  <si>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за счет средств бюджетов</t>
  </si>
  <si>
    <t>2 02 29998 05 0000 151</t>
  </si>
  <si>
    <t>Субсидии бюджетам муниципальных районов на финансовое обеспечение отдельных полномочий</t>
  </si>
  <si>
    <t xml:space="preserve"> 2 02 49999 05 7505 151</t>
  </si>
  <si>
    <t>Прочие межбюджетные трансферты, передаваемые бюджетам муниципальных районов (Межбюджетные трансферты, передаваемые бюджетам на премирование победителей республиканского конкурса "Лучший многоквартирный дом")</t>
  </si>
  <si>
    <t>09\0\08\72010</t>
  </si>
  <si>
    <t>Иные межбюджетные трансферты на премирование победителей республиканского конкурса "Лучший многоквартирный дом"</t>
  </si>
  <si>
    <t>09\0\06\74050</t>
  </si>
  <si>
    <t>Субсидии на софинансирование расходных обязательств, возникающих при  выполнении полномочий органов местного самоуправления по вопросам местного значения</t>
  </si>
  <si>
    <t>09\0\04\72010</t>
  </si>
  <si>
    <t>01\0\01\72010</t>
  </si>
  <si>
    <t>01\0\03\72010</t>
  </si>
  <si>
    <t>в том числе:</t>
  </si>
  <si>
    <t>переселение граждан из аварийного жилищного фонда</t>
  </si>
  <si>
    <t>формирование современной городской среды</t>
  </si>
  <si>
    <t>софинансирование расходных обязательств, возникающих при выполнении полномочий органов местного самоуправления по обращениям избирателей, адресованным депутатам Государственного Собрания - Курултая Республики Башкортостан</t>
  </si>
  <si>
    <t>Распределение субсидий бюджетам поселений муниципального района Мелеузовский район Республики Башкортостан за счет средств федерального бюджета на 2017 год</t>
  </si>
  <si>
    <t>Приложение № 24</t>
  </si>
  <si>
    <t xml:space="preserve">к решению Совета муниципального </t>
  </si>
  <si>
    <t>Распределение субсидий бюджетам поселений муниципального района Мелеузовский район Республики Башкортостан за счет средств бюджета Республики Башкортостан на 2017 год</t>
  </si>
  <si>
    <t>Глава муниципального района                                                              А.В. Суботин</t>
  </si>
  <si>
    <t>в  том числе на:</t>
  </si>
  <si>
    <t xml:space="preserve">                                                                                                   к решению Совета муниципального </t>
  </si>
  <si>
    <t xml:space="preserve">                                                                                                   района Мелеузовский район</t>
  </si>
  <si>
    <t xml:space="preserve">                                                                                                   Республики Башкортостан</t>
  </si>
  <si>
    <t xml:space="preserve">                                                                                                   Приложение № 25</t>
  </si>
  <si>
    <t xml:space="preserve">                                                                                                     Приложение № 26</t>
  </si>
  <si>
    <t>Распределение субсидий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2017 год</t>
  </si>
  <si>
    <t xml:space="preserve">Глава муниципального района Мелеузовский район                                    А.В. Суботин                    </t>
  </si>
  <si>
    <t xml:space="preserve">                                                                                            к решению Совета муниципального </t>
  </si>
  <si>
    <t xml:space="preserve">                                                                                            Приложение № 21</t>
  </si>
  <si>
    <t xml:space="preserve">                                                                                            района Мелеузовский район</t>
  </si>
  <si>
    <t xml:space="preserve">                                                                                            Республики Башкортостан</t>
  </si>
  <si>
    <t xml:space="preserve">                                                                                            от 15 декабря 2016 года № 36</t>
  </si>
  <si>
    <t xml:space="preserve">                                                                               (ред. от 17.02.2017 г. № 55,</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</si>
  <si>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</si>
  <si>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</si>
  <si>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</si>
  <si>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</si>
  <si>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Учреждения в сфере строительства, архитектуры и градостроительства</t>
  </si>
  <si>
    <t>09\0\09\45190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</si>
  <si>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</si>
  <si>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Реализация мероприятий государственной программы Российской Федерации "Доступная среда" на 2011-2020 годы за счет средств местных бюджетов</t>
  </si>
  <si>
    <t>08\0\02\74000</t>
  </si>
  <si>
    <t xml:space="preserve">Администрация сельского поселения Аптраковский сельсовет </t>
  </si>
  <si>
    <t>Межбюджетные трансферты на приобретение служебного легкового автомобиля</t>
  </si>
  <si>
    <t xml:space="preserve">Межбюджетные трансферты на ремонт здания администрации </t>
  </si>
  <si>
    <t>Межбюджетные трансферты на приобретение и установку светового оборудования для МАУ "Городской дворец культуры"</t>
  </si>
  <si>
    <t>Межбюджетные трансферты на ремонт помещений и изготовление проектно-сметной документации МАУКИ "Мелеузовский историко-краеведческий музей"</t>
  </si>
  <si>
    <t xml:space="preserve">                                                                                      к решению Совета муниципального </t>
  </si>
  <si>
    <t xml:space="preserve">                                                                                      района Мелеузовский район</t>
  </si>
  <si>
    <t xml:space="preserve">                                                                                      Республики Башкортостан</t>
  </si>
  <si>
    <t>Администрация сельского поселения Денисовский сельсовет</t>
  </si>
  <si>
    <t>Администрация сельского поселения Нордовский сельсовет</t>
  </si>
  <si>
    <t>Администрация сельского поселения Нугушевский сельсовет</t>
  </si>
  <si>
    <t>Администрация сельского поселения Партизанский сельсовет</t>
  </si>
  <si>
    <t xml:space="preserve">Глава муниципального района                                                                   А.В. Суботин                    </t>
  </si>
  <si>
    <t xml:space="preserve">                                                                                      Приложение № 27</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</si>
  <si>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2017 год</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</si>
  <si>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</si>
  <si>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от 17.05.2017 г. № 68, от 30.06.2017 г. № 75)</t>
  </si>
  <si>
    <t xml:space="preserve">                                                                       от 17.05.2017 г. № 68, от 30.06.2017 г. № 75)</t>
  </si>
  <si>
    <t xml:space="preserve">                                                                                от 17.05.2017 г. № 68,</t>
  </si>
  <si>
    <t xml:space="preserve">                                                                                от 30.06.2017 г. № 75)</t>
  </si>
  <si>
    <t xml:space="preserve">                                                                                       от 17.05.2017 г. № 68, от 30.06.2017 г. № 75)</t>
  </si>
  <si>
    <t xml:space="preserve">                                                                                       от 30.06.2017 г. № 75)</t>
  </si>
  <si>
    <t xml:space="preserve">                                                                                       от 17.05.2017 г. № 68,</t>
  </si>
  <si>
    <t>от 17.05.2017 г. № 68,</t>
  </si>
  <si>
    <t>от 30.06.2017 г. № 75)</t>
  </si>
  <si>
    <t xml:space="preserve">         от 17.05.2017 г. № 68, от 30.06.2017 г. № 75)</t>
  </si>
  <si>
    <t xml:space="preserve">                                                                                                                                                     от 17.05.2017 г. № 68, от 30.06.2017 г. № 75)</t>
  </si>
  <si>
    <t xml:space="preserve">                от 17.05.2017 г. № 68, от 30.06.2017 г. № 75)</t>
  </si>
  <si>
    <t>от 17.05.2017 г. № 68, от 30.06.2017 г. № 75)</t>
  </si>
  <si>
    <t xml:space="preserve">                                                                                                                                                                                    от 17.05.2017 г. № 68, от 30.06 .2017 г. № 75)</t>
  </si>
  <si>
    <t xml:space="preserve">                                                                                                                                                                                    к решению Совета муниципального</t>
  </si>
  <si>
    <t xml:space="preserve">                                                                                                                                                                                    от 15 декабря 2016 года № 36</t>
  </si>
  <si>
    <t xml:space="preserve">                                                                                                                                                                                    (ред. от 17.02.2017 г. № 55,</t>
  </si>
  <si>
    <t xml:space="preserve">                                                                                                                                                                                    Республики Башкортостан</t>
  </si>
  <si>
    <t xml:space="preserve">                                                                                                                                                                                    района Мелеузовский район</t>
  </si>
  <si>
    <t xml:space="preserve">                                                                                                                                                                                    Приложение № 11</t>
  </si>
  <si>
    <t xml:space="preserve">                                                                                  от 17.05.2017 г. № 68, от 30.06.2017 г. № 75)</t>
  </si>
  <si>
    <t xml:space="preserve">                                                                                             Приложение № 12</t>
  </si>
  <si>
    <t xml:space="preserve">                                                                                     от 17.05.2017 г. № 68, от 30.06.2017 г. № 75)</t>
  </si>
  <si>
    <t xml:space="preserve">                                                                                    (ред. от 17.02.2017 г. № 55,</t>
  </si>
  <si>
    <t xml:space="preserve">                                                                                                от 15 декабря 2016 года № 36</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</si>
  <si>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</si>
  <si>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</si>
  <si>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</si>
  <si>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14</t>
  </si>
  <si>
    <t xml:space="preserve">                                                                               от 17.05.2017 г. № 68, от 30.06.2017 г. № 75)</t>
  </si>
  <si>
    <t xml:space="preserve">                                                                             от 17.05.2017 г. № 68, от 30.06.2017 г. № 75)</t>
  </si>
  <si>
    <t xml:space="preserve">                                                                             (ред. от 17.02.2017 г. № 55,</t>
  </si>
  <si>
    <t xml:space="preserve">                                                                                         от 15 декабря 2016 года № 36</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</si>
  <si>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</si>
  <si>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</si>
  <si>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</si>
  <si>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15</t>
  </si>
  <si>
    <t xml:space="preserve">                                                                                           от 30.06.2017 г. № 75)</t>
  </si>
  <si>
    <t xml:space="preserve">                                                                                           от 17.05.2017 г. № 68,</t>
  </si>
  <si>
    <t xml:space="preserve">                                                                                            от 15  декабря 2016 года № 36</t>
  </si>
  <si>
    <t xml:space="preserve">                                                                                            Приложение № 17</t>
  </si>
  <si>
    <t xml:space="preserve">                                                                                    от 17.05.2017 г. № 68, от 30.06.2017 г. № 75)</t>
  </si>
  <si>
    <t xml:space="preserve">                                                                                                 Приложение № 18</t>
  </si>
  <si>
    <t xml:space="preserve">                                                                                  от 30.06.2017 г. № 75)</t>
  </si>
  <si>
    <t xml:space="preserve">                                                                                  от 17.05.2017 г. № 68,</t>
  </si>
  <si>
    <t xml:space="preserve">                                                                               от 30.06.2017 г. № 75)</t>
  </si>
  <si>
    <t xml:space="preserve">                                                                               от 17.05.2017 г. № 68,</t>
  </si>
  <si>
    <t xml:space="preserve">            от 30.06.2017 г. № 75)</t>
  </si>
  <si>
    <t xml:space="preserve">            от 17.05.2017 г. № 68,</t>
  </si>
  <si>
    <t xml:space="preserve">                                                       от 30.06.2017 г. № 75)</t>
  </si>
  <si>
    <t xml:space="preserve">                                                       от 17.05.2017 г. № 68,</t>
  </si>
  <si>
    <t>от 30.069.2017 г. № 75)</t>
  </si>
  <si>
    <t xml:space="preserve">(ред. от 17.02.2017 г. № 55, </t>
  </si>
  <si>
    <t xml:space="preserve">от 17.05.2017 г. № 68, </t>
  </si>
  <si>
    <t xml:space="preserve">                                                                                      от 15 декабря 2016 года № 36</t>
  </si>
  <si>
    <t xml:space="preserve">                                                                           (ред. от 17.02.2017 г. № 55, от 17.05.2017 г. </t>
  </si>
  <si>
    <t xml:space="preserve">                                                                            № 68, от 30.06.2017 г. № 75)</t>
  </si>
  <si>
    <t xml:space="preserve">                                                                                                   от 15 декабря 2016 года № 36</t>
  </si>
  <si>
    <t xml:space="preserve">         (ред. от 17.02.2017 г. № 55,</t>
  </si>
  <si>
    <t xml:space="preserve">         от 17.05.2017 г. № 68,</t>
  </si>
  <si>
    <t xml:space="preserve">         от 30.06.2017 г. № 75)</t>
  </si>
  <si>
    <t xml:space="preserve">     (ред. от 17.02.2017 г. № 55,</t>
  </si>
  <si>
    <t xml:space="preserve">      от 17.05.2017 г. № 68,</t>
  </si>
  <si>
    <t xml:space="preserve">      от 30.06.2017 г. № 75)</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</si>
</sst>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 numFmtId="193" formatCode="#,##0.0000"/>
  </numFmts>
  <fonts count="60">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b/>
      <sz val="11"/>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1"/>
      <color indexed="8"/>
      <name val="Times New Roman"/>
      <family val="1"/>
    </font>
    <font>
      <b/>
      <sz val="12"/>
      <color indexed="8"/>
      <name val="Times New Roman"/>
      <family val="1"/>
    </font>
    <font>
      <sz val="12"/>
      <color indexed="8"/>
      <name val="Times New Roman"/>
      <family val="1"/>
    </font>
    <font>
      <sz val="12"/>
      <name val="Arial Cyr"/>
      <family val="0"/>
    </font>
    <font>
      <i/>
      <sz val="12"/>
      <name val="Times New Roman"/>
      <family val="1"/>
    </font>
    <font>
      <sz val="10"/>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12"/>
      <color theme="1"/>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color indexed="63"/>
      </left>
      <right style="medium"/>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6" fillId="0" borderId="0" applyNumberFormat="0" applyFill="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50" fillId="0" borderId="0">
      <alignment/>
      <protection/>
    </xf>
    <xf numFmtId="0" fontId="7"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437">
    <xf numFmtId="0" fontId="0" fillId="0" borderId="0" xfId="0" applyAlignment="1">
      <alignment/>
    </xf>
    <xf numFmtId="0" fontId="3" fillId="32" borderId="0" xfId="0" applyFont="1" applyFill="1" applyAlignment="1">
      <alignment/>
    </xf>
    <xf numFmtId="0" fontId="1" fillId="32" borderId="10" xfId="0" applyFont="1" applyFill="1" applyBorder="1" applyAlignment="1">
      <alignment horizontal="left" vertical="center" wrapText="1"/>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191" fontId="2" fillId="32" borderId="10" xfId="0" applyNumberFormat="1" applyFont="1" applyFill="1" applyBorder="1" applyAlignment="1">
      <alignment horizontal="center" vertical="center" wrapText="1"/>
    </xf>
    <xf numFmtId="49" fontId="2" fillId="32" borderId="11" xfId="0" applyNumberFormat="1" applyFont="1" applyFill="1" applyBorder="1" applyAlignment="1">
      <alignment horizontal="center" vertical="center" wrapText="1"/>
    </xf>
    <xf numFmtId="0" fontId="1" fillId="32" borderId="0" xfId="0" applyFont="1" applyFill="1" applyAlignment="1">
      <alignment horizontal="center" vertical="center" wrapText="1"/>
    </xf>
    <xf numFmtId="0" fontId="2" fillId="32" borderId="0" xfId="0" applyFont="1" applyFill="1" applyAlignment="1">
      <alignment vertical="center" wrapText="1"/>
    </xf>
    <xf numFmtId="1" fontId="1" fillId="32" borderId="0" xfId="0" applyNumberFormat="1" applyFont="1" applyFill="1" applyAlignment="1">
      <alignment vertical="center" wrapText="1"/>
    </xf>
    <xf numFmtId="0" fontId="1" fillId="32" borderId="10" xfId="0" applyFont="1" applyFill="1" applyBorder="1" applyAlignment="1">
      <alignment horizontal="center" vertical="center" wrapText="1"/>
    </xf>
    <xf numFmtId="1" fontId="1" fillId="32" borderId="10" xfId="0" applyNumberFormat="1" applyFont="1" applyFill="1" applyBorder="1" applyAlignment="1">
      <alignment horizontal="center" vertical="center" wrapText="1"/>
    </xf>
    <xf numFmtId="0" fontId="3" fillId="32" borderId="0" xfId="0" applyFont="1" applyFill="1" applyBorder="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horizontal="center" vertical="center" wrapText="1"/>
    </xf>
    <xf numFmtId="0" fontId="3" fillId="32" borderId="0" xfId="0" applyFont="1" applyFill="1" applyAlignment="1">
      <alignment vertical="center"/>
    </xf>
    <xf numFmtId="49" fontId="1" fillId="32" borderId="0" xfId="0" applyNumberFormat="1" applyFont="1" applyFill="1" applyAlignment="1">
      <alignment vertical="center" wrapText="1"/>
    </xf>
    <xf numFmtId="49" fontId="1" fillId="32" borderId="0" xfId="0" applyNumberFormat="1" applyFont="1" applyFill="1" applyAlignment="1">
      <alignment horizontal="center" vertical="center" wrapText="1"/>
    </xf>
    <xf numFmtId="1" fontId="1" fillId="32" borderId="0" xfId="0" applyNumberFormat="1" applyFont="1" applyFill="1" applyAlignment="1">
      <alignment horizontal="center" vertical="center" wrapText="1"/>
    </xf>
    <xf numFmtId="49" fontId="2" fillId="32" borderId="0" xfId="0" applyNumberFormat="1" applyFont="1" applyFill="1" applyBorder="1" applyAlignment="1">
      <alignment vertical="center" wrapText="1"/>
    </xf>
    <xf numFmtId="49" fontId="2" fillId="32" borderId="0" xfId="0" applyNumberFormat="1" applyFont="1" applyFill="1" applyBorder="1" applyAlignment="1">
      <alignment horizontal="center" vertical="center" wrapText="1"/>
    </xf>
    <xf numFmtId="1" fontId="2" fillId="32" borderId="0" xfId="0" applyNumberFormat="1" applyFont="1" applyFill="1" applyBorder="1" applyAlignment="1">
      <alignment horizontal="center" vertical="center" wrapText="1"/>
    </xf>
    <xf numFmtId="184" fontId="2" fillId="32" borderId="0" xfId="0" applyNumberFormat="1" applyFont="1" applyFill="1" applyAlignment="1">
      <alignment vertical="center" wrapText="1"/>
    </xf>
    <xf numFmtId="191" fontId="1" fillId="32" borderId="11" xfId="0" applyNumberFormat="1" applyFont="1" applyFill="1" applyBorder="1" applyAlignment="1">
      <alignment horizontal="center" vertical="center" wrapText="1"/>
    </xf>
    <xf numFmtId="191" fontId="4" fillId="32" borderId="10" xfId="0" applyNumberFormat="1" applyFont="1" applyFill="1" applyBorder="1" applyAlignment="1">
      <alignment horizontal="center" vertical="center" wrapText="1"/>
    </xf>
    <xf numFmtId="0" fontId="1" fillId="32" borderId="0" xfId="0" applyFont="1" applyFill="1" applyAlignment="1">
      <alignment vertical="center"/>
    </xf>
    <xf numFmtId="0" fontId="1" fillId="32" borderId="0" xfId="0" applyFont="1" applyFill="1" applyAlignment="1">
      <alignment horizontal="center" vertical="center"/>
    </xf>
    <xf numFmtId="0" fontId="1" fillId="32" borderId="11" xfId="0" applyFont="1" applyFill="1" applyBorder="1" applyAlignment="1">
      <alignment vertical="center" wrapText="1"/>
    </xf>
    <xf numFmtId="0" fontId="1" fillId="32" borderId="10" xfId="0" applyFont="1" applyFill="1" applyBorder="1" applyAlignment="1">
      <alignment vertical="center" wrapText="1"/>
    </xf>
    <xf numFmtId="2" fontId="4" fillId="32" borderId="10" xfId="0" applyNumberFormat="1" applyFont="1" applyFill="1" applyBorder="1" applyAlignment="1">
      <alignment vertical="center" wrapText="1"/>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10" xfId="0" applyFont="1" applyFill="1" applyBorder="1" applyAlignment="1">
      <alignment vertical="center"/>
    </xf>
    <xf numFmtId="184" fontId="1" fillId="32" borderId="0" xfId="0" applyNumberFormat="1" applyFont="1" applyFill="1" applyAlignment="1">
      <alignment horizontal="center" vertical="center"/>
    </xf>
    <xf numFmtId="0" fontId="5" fillId="32" borderId="0" xfId="0" applyFont="1" applyFill="1" applyAlignment="1">
      <alignment horizontal="center" vertical="center" wrapText="1"/>
    </xf>
    <xf numFmtId="0" fontId="3" fillId="32" borderId="0" xfId="0" applyFont="1" applyFill="1" applyAlignment="1">
      <alignment horizontal="center" vertical="center" wrapText="1"/>
    </xf>
    <xf numFmtId="0" fontId="1" fillId="32" borderId="0" xfId="0" applyFont="1" applyFill="1" applyBorder="1" applyAlignment="1">
      <alignment horizontal="left" vertical="center" wrapText="1"/>
    </xf>
    <xf numFmtId="0" fontId="13" fillId="32" borderId="0" xfId="0" applyFont="1" applyFill="1" applyAlignment="1">
      <alignment vertical="center" wrapText="1"/>
    </xf>
    <xf numFmtId="0" fontId="1" fillId="32" borderId="0" xfId="0" applyFont="1" applyFill="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vertical="center" wrapText="1"/>
    </xf>
    <xf numFmtId="0" fontId="3" fillId="0" borderId="0" xfId="0" applyFont="1" applyFill="1" applyAlignment="1">
      <alignment vertical="center"/>
    </xf>
    <xf numFmtId="0" fontId="2" fillId="0" borderId="0" xfId="0" applyFont="1" applyFill="1" applyAlignment="1">
      <alignment horizontal="center" vertical="center" wrapText="1"/>
    </xf>
    <xf numFmtId="191" fontId="1" fillId="0" borderId="11"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191"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184" fontId="1" fillId="0" borderId="0" xfId="0" applyNumberFormat="1" applyFont="1" applyFill="1" applyAlignment="1">
      <alignment horizontal="center" vertical="center"/>
    </xf>
    <xf numFmtId="0" fontId="1" fillId="0" borderId="10" xfId="0" applyFont="1" applyFill="1" applyBorder="1" applyAlignment="1">
      <alignment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0" xfId="0" applyFont="1" applyFill="1" applyAlignment="1">
      <alignment vertical="center" wrapText="1"/>
    </xf>
    <xf numFmtId="0" fontId="0" fillId="0" borderId="0" xfId="0"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righ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191"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8" xfId="0" applyFont="1" applyFill="1" applyBorder="1" applyAlignment="1">
      <alignment horizontal="left" vertical="center" wrapText="1"/>
    </xf>
    <xf numFmtId="2" fontId="4" fillId="0" borderId="18" xfId="0" applyNumberFormat="1" applyFont="1" applyFill="1" applyBorder="1" applyAlignment="1">
      <alignment horizontal="left" vertical="center" wrapText="1"/>
    </xf>
    <xf numFmtId="184" fontId="1" fillId="0" borderId="0" xfId="0" applyNumberFormat="1" applyFont="1" applyFill="1" applyAlignment="1">
      <alignment horizontal="left" vertical="center"/>
    </xf>
    <xf numFmtId="0" fontId="9" fillId="0" borderId="0" xfId="0" applyFont="1" applyFill="1" applyAlignment="1">
      <alignment vertical="center"/>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32" borderId="10" xfId="0" applyFont="1" applyFill="1" applyBorder="1" applyAlignment="1">
      <alignment vertical="center" wrapText="1"/>
    </xf>
    <xf numFmtId="49" fontId="1" fillId="32" borderId="10" xfId="0" applyNumberFormat="1" applyFont="1" applyFill="1" applyBorder="1" applyAlignment="1">
      <alignment horizontal="center" vertical="center" wrapText="1"/>
    </xf>
    <xf numFmtId="191" fontId="1" fillId="32" borderId="10" xfId="0" applyNumberFormat="1" applyFont="1" applyFill="1" applyBorder="1" applyAlignment="1">
      <alignment horizontal="center" vertical="center" wrapText="1"/>
    </xf>
    <xf numFmtId="0" fontId="14" fillId="32" borderId="10" xfId="0" applyFont="1" applyFill="1" applyBorder="1" applyAlignment="1">
      <alignment vertical="center" wrapText="1"/>
    </xf>
    <xf numFmtId="49" fontId="14" fillId="32" borderId="10" xfId="0" applyNumberFormat="1" applyFont="1" applyFill="1" applyBorder="1" applyAlignment="1">
      <alignment horizontal="center" vertical="center" wrapText="1"/>
    </xf>
    <xf numFmtId="191" fontId="14" fillId="32" borderId="10" xfId="0" applyNumberFormat="1"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1" fontId="14" fillId="32" borderId="0" xfId="0" applyNumberFormat="1" applyFont="1" applyFill="1" applyAlignment="1">
      <alignment horizontal="center" vertical="center" wrapText="1"/>
    </xf>
    <xf numFmtId="184" fontId="14" fillId="32" borderId="0" xfId="0" applyNumberFormat="1" applyFont="1" applyFill="1" applyAlignment="1">
      <alignment vertical="center" wrapText="1"/>
    </xf>
    <xf numFmtId="0" fontId="14" fillId="32" borderId="0" xfId="0" applyFont="1" applyFill="1" applyAlignment="1">
      <alignment vertical="center" wrapText="1"/>
    </xf>
    <xf numFmtId="0" fontId="2"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center" vertical="center"/>
    </xf>
    <xf numFmtId="184" fontId="1" fillId="0" borderId="11"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5" fillId="0" borderId="0" xfId="0" applyFont="1" applyFill="1" applyAlignment="1">
      <alignment horizontal="center" vertical="center"/>
    </xf>
    <xf numFmtId="184" fontId="1"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92" fontId="1" fillId="0" borderId="10" xfId="0" applyNumberFormat="1" applyFont="1" applyFill="1" applyBorder="1" applyAlignment="1">
      <alignment horizontal="center" vertical="center" wrapText="1"/>
    </xf>
    <xf numFmtId="192" fontId="1" fillId="32" borderId="10" xfId="0" applyNumberFormat="1" applyFont="1" applyFill="1" applyBorder="1" applyAlignment="1">
      <alignment horizontal="center" vertical="center" wrapText="1"/>
    </xf>
    <xf numFmtId="192" fontId="2" fillId="32"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6" fillId="32" borderId="19"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191" fontId="1" fillId="32" borderId="10" xfId="0" applyNumberFormat="1" applyFont="1" applyFill="1" applyBorder="1" applyAlignment="1">
      <alignment horizontal="center" vertical="center" wrapText="1"/>
    </xf>
    <xf numFmtId="2" fontId="4" fillId="32"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32"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13" fillId="32" borderId="0" xfId="0" applyFont="1" applyFill="1" applyAlignment="1">
      <alignment horizontal="left" vertical="center" wrapText="1"/>
    </xf>
    <xf numFmtId="0" fontId="1" fillId="33" borderId="0" xfId="0" applyFont="1" applyFill="1" applyAlignment="1">
      <alignment horizontal="center" vertic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vertical="center" wrapText="1"/>
    </xf>
    <xf numFmtId="0" fontId="1" fillId="33" borderId="11" xfId="0" applyFont="1" applyFill="1" applyBorder="1" applyAlignment="1">
      <alignment horizontal="left" vertical="center" wrapText="1"/>
    </xf>
    <xf numFmtId="184" fontId="1" fillId="33" borderId="10" xfId="0" applyNumberFormat="1" applyFont="1" applyFill="1" applyBorder="1" applyAlignment="1">
      <alignment horizontal="center" vertical="center" wrapText="1"/>
    </xf>
    <xf numFmtId="191" fontId="1" fillId="33" borderId="10" xfId="0" applyNumberFormat="1" applyFont="1" applyFill="1" applyBorder="1" applyAlignment="1">
      <alignment horizontal="center" vertical="center" wrapText="1"/>
    </xf>
    <xf numFmtId="0" fontId="1" fillId="33" borderId="11" xfId="0" applyFont="1" applyFill="1" applyBorder="1" applyAlignment="1">
      <alignment vertical="top" wrapText="1"/>
    </xf>
    <xf numFmtId="0" fontId="1" fillId="33" borderId="11" xfId="0" applyFont="1" applyFill="1" applyBorder="1" applyAlignment="1">
      <alignment horizontal="left" vertical="top" wrapText="1"/>
    </xf>
    <xf numFmtId="0" fontId="1" fillId="33" borderId="10" xfId="0" applyFont="1" applyFill="1" applyBorder="1" applyAlignment="1">
      <alignment vertical="top" wrapText="1"/>
    </xf>
    <xf numFmtId="0" fontId="0" fillId="0" borderId="0" xfId="0" applyFill="1" applyAlignment="1">
      <alignment/>
    </xf>
    <xf numFmtId="0" fontId="0" fillId="0" borderId="0" xfId="0" applyFill="1" applyAlignment="1">
      <alignment horizontal="left" vertical="center" wrapText="1"/>
    </xf>
    <xf numFmtId="0" fontId="16"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192" fontId="1"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192"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0" fontId="3" fillId="32" borderId="0" xfId="0" applyFont="1" applyFill="1" applyAlignment="1">
      <alignment horizontal="left" vertical="center" wrapText="1"/>
    </xf>
    <xf numFmtId="0" fontId="13"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vertical="top"/>
    </xf>
    <xf numFmtId="0" fontId="15" fillId="0" borderId="0" xfId="0" applyFont="1" applyFill="1" applyBorder="1" applyAlignment="1">
      <alignment horizontal="center" vertical="top" wrapText="1"/>
    </xf>
    <xf numFmtId="0" fontId="11" fillId="0" borderId="10" xfId="0" applyFont="1" applyFill="1" applyBorder="1" applyAlignment="1">
      <alignment vertical="top" wrapText="1"/>
    </xf>
    <xf numFmtId="0" fontId="2" fillId="0" borderId="10" xfId="0" applyFont="1" applyFill="1" applyBorder="1" applyAlignment="1">
      <alignment vertical="top" wrapText="1"/>
    </xf>
    <xf numFmtId="0" fontId="12" fillId="0" borderId="10" xfId="0" applyFont="1" applyFill="1" applyBorder="1" applyAlignment="1">
      <alignment vertical="center" wrapText="1"/>
    </xf>
    <xf numFmtId="0" fontId="1" fillId="0" borderId="21"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3" fillId="0" borderId="0" xfId="0" applyFont="1" applyFill="1" applyAlignment="1">
      <alignment/>
    </xf>
    <xf numFmtId="0" fontId="3" fillId="0" borderId="0" xfId="0" applyFont="1" applyFill="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1"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0" fontId="3" fillId="0" borderId="0" xfId="0" applyFont="1" applyFill="1" applyAlignment="1">
      <alignment vertical="top" wrapText="1"/>
    </xf>
    <xf numFmtId="0" fontId="5" fillId="0" borderId="0" xfId="0" applyFont="1" applyFill="1" applyBorder="1" applyAlignment="1">
      <alignment horizontal="center" vertical="center" wrapText="1"/>
    </xf>
    <xf numFmtId="0" fontId="2" fillId="0" borderId="10"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3" fillId="0" borderId="0" xfId="0" applyFont="1" applyFill="1" applyAlignment="1">
      <alignment horizontal="right" vertical="center"/>
    </xf>
    <xf numFmtId="0" fontId="13" fillId="0" borderId="0" xfId="0" applyFont="1" applyFill="1" applyAlignment="1">
      <alignment horizontal="center" vertical="center"/>
    </xf>
    <xf numFmtId="191" fontId="12" fillId="0"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191" fontId="2" fillId="0" borderId="1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0" xfId="0" applyFont="1" applyFill="1" applyBorder="1" applyAlignment="1">
      <alignment vertical="center" wrapText="1"/>
    </xf>
    <xf numFmtId="1" fontId="2" fillId="0" borderId="0" xfId="0" applyNumberFormat="1" applyFont="1" applyFill="1" applyBorder="1" applyAlignment="1">
      <alignment vertical="center" wrapText="1"/>
    </xf>
    <xf numFmtId="183" fontId="1"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4" fillId="0" borderId="10" xfId="0" applyNumberFormat="1" applyFont="1" applyFill="1" applyBorder="1" applyAlignment="1">
      <alignment horizontal="center" vertical="center" wrapText="1"/>
    </xf>
    <xf numFmtId="191"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92"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184"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84" fontId="1" fillId="0" borderId="0" xfId="0" applyNumberFormat="1" applyFont="1" applyFill="1" applyBorder="1" applyAlignment="1">
      <alignment vertical="center" wrapText="1"/>
    </xf>
    <xf numFmtId="0" fontId="1" fillId="0" borderId="23" xfId="0"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84"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0" fontId="2" fillId="0" borderId="0" xfId="0" applyFont="1" applyFill="1" applyAlignment="1">
      <alignment vertical="center" wrapText="1"/>
    </xf>
    <xf numFmtId="49" fontId="2" fillId="0" borderId="19"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1" fontId="1" fillId="0" borderId="0" xfId="0" applyNumberFormat="1" applyFont="1" applyFill="1" applyAlignment="1">
      <alignment vertical="center" wrapText="1"/>
    </xf>
    <xf numFmtId="0" fontId="3" fillId="0" borderId="0" xfId="0" applyFont="1" applyFill="1" applyAlignment="1">
      <alignment horizontal="left" vertical="center" wrapText="1"/>
    </xf>
    <xf numFmtId="0" fontId="1" fillId="0" borderId="27" xfId="0" applyFont="1" applyFill="1" applyBorder="1" applyAlignment="1">
      <alignment horizontal="center" vertical="center" wrapText="1"/>
    </xf>
    <xf numFmtId="1" fontId="1" fillId="0" borderId="23"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192" fontId="1" fillId="0" borderId="0" xfId="0" applyNumberFormat="1" applyFont="1" applyFill="1" applyBorder="1" applyAlignment="1">
      <alignment horizontal="center" vertical="center" wrapText="1"/>
    </xf>
    <xf numFmtId="43" fontId="1" fillId="0" borderId="10" xfId="63"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7" xfId="0" applyFont="1" applyFill="1" applyBorder="1" applyAlignment="1">
      <alignment vertical="center" wrapText="1"/>
    </xf>
    <xf numFmtId="49" fontId="2" fillId="0" borderId="27" xfId="0" applyNumberFormat="1" applyFont="1" applyFill="1" applyBorder="1" applyAlignment="1">
      <alignment horizontal="center" vertical="center" wrapText="1"/>
    </xf>
    <xf numFmtId="192" fontId="2" fillId="0" borderId="2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1" fillId="0" borderId="0" xfId="0" applyFont="1" applyFill="1" applyAlignment="1">
      <alignment horizontal="center" vertical="center" wrapText="1"/>
    </xf>
    <xf numFmtId="191" fontId="14" fillId="0" borderId="22" xfId="0" applyNumberFormat="1" applyFont="1" applyFill="1" applyBorder="1" applyAlignment="1">
      <alignment horizontal="center" vertical="center" wrapText="1"/>
    </xf>
    <xf numFmtId="191" fontId="1" fillId="0" borderId="22"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91" fontId="2" fillId="0" borderId="0" xfId="0" applyNumberFormat="1" applyFont="1" applyFill="1" applyBorder="1" applyAlignment="1">
      <alignment horizontal="center" vertical="center" wrapText="1"/>
    </xf>
    <xf numFmtId="1" fontId="1" fillId="0" borderId="0" xfId="0" applyNumberFormat="1" applyFont="1" applyFill="1" applyAlignment="1">
      <alignment horizontal="center" vertical="center" wrapText="1"/>
    </xf>
    <xf numFmtId="191" fontId="1"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28" xfId="0" applyFont="1" applyFill="1" applyBorder="1" applyAlignment="1">
      <alignment horizontal="left" vertical="center" wrapText="1"/>
    </xf>
    <xf numFmtId="0" fontId="9" fillId="32" borderId="0" xfId="0" applyFont="1" applyFill="1" applyAlignment="1">
      <alignment horizontal="left" vertical="center" wrapText="1"/>
    </xf>
    <xf numFmtId="0" fontId="3" fillId="0" borderId="0" xfId="0" applyFont="1" applyFill="1" applyAlignment="1">
      <alignment horizontal="center" vertical="center"/>
    </xf>
    <xf numFmtId="0" fontId="3" fillId="32" borderId="0" xfId="0" applyFont="1" applyFill="1" applyAlignment="1">
      <alignment horizontal="center" vertical="center"/>
    </xf>
    <xf numFmtId="0" fontId="9" fillId="0" borderId="0" xfId="0" applyFont="1" applyAlignment="1">
      <alignment vertical="center"/>
    </xf>
    <xf numFmtId="0" fontId="17" fillId="0" borderId="0" xfId="0" applyFont="1" applyFill="1" applyAlignment="1">
      <alignment horizontal="right" vertical="center" wrapText="1"/>
    </xf>
    <xf numFmtId="0" fontId="1" fillId="0" borderId="11" xfId="0" applyFont="1" applyFill="1" applyBorder="1" applyAlignment="1">
      <alignment horizontal="center" vertical="center"/>
    </xf>
    <xf numFmtId="192" fontId="1" fillId="0" borderId="11" xfId="0" applyNumberFormat="1" applyFont="1" applyFill="1" applyBorder="1" applyAlignment="1">
      <alignment horizontal="center" vertical="center" wrapText="1"/>
    </xf>
    <xf numFmtId="192" fontId="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83" fontId="1" fillId="0" borderId="10" xfId="0" applyNumberFormat="1" applyFont="1" applyFill="1" applyBorder="1" applyAlignment="1">
      <alignment horizontal="center" vertical="center" wrapText="1"/>
    </xf>
    <xf numFmtId="192"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6" fillId="0" borderId="0" xfId="0" applyFont="1" applyFill="1" applyAlignment="1">
      <alignment vertical="center"/>
    </xf>
    <xf numFmtId="0" fontId="57" fillId="0" borderId="0" xfId="0" applyFont="1" applyFill="1" applyAlignment="1">
      <alignment horizontal="left" vertical="center" wrapText="1"/>
    </xf>
    <xf numFmtId="0" fontId="56" fillId="0" borderId="0" xfId="0" applyFont="1" applyFill="1" applyAlignment="1">
      <alignment vertical="center" wrapText="1"/>
    </xf>
    <xf numFmtId="0" fontId="57" fillId="0" borderId="0" xfId="0" applyFont="1" applyFill="1" applyAlignment="1">
      <alignment horizontal="right" vertical="center"/>
    </xf>
    <xf numFmtId="0" fontId="56" fillId="0" borderId="10" xfId="0" applyFont="1" applyFill="1" applyBorder="1" applyAlignment="1">
      <alignment horizontal="center" vertical="top" wrapText="1"/>
    </xf>
    <xf numFmtId="3" fontId="56" fillId="0" borderId="10" xfId="0" applyNumberFormat="1" applyFont="1" applyFill="1" applyBorder="1" applyAlignment="1">
      <alignment horizontal="center" vertical="top" wrapText="1"/>
    </xf>
    <xf numFmtId="0" fontId="56" fillId="0" borderId="0" xfId="0" applyFont="1" applyFill="1" applyAlignment="1">
      <alignment horizontal="center" vertical="center" wrapText="1"/>
    </xf>
    <xf numFmtId="0" fontId="56" fillId="0" borderId="10" xfId="0" applyFont="1" applyFill="1" applyBorder="1" applyAlignment="1">
      <alignment vertical="top" wrapText="1"/>
    </xf>
    <xf numFmtId="0" fontId="56" fillId="0" borderId="10" xfId="0" applyFont="1" applyFill="1" applyBorder="1" applyAlignment="1">
      <alignment horizontal="justify" vertical="top" wrapText="1"/>
    </xf>
    <xf numFmtId="0" fontId="56" fillId="0" borderId="10" xfId="0" applyNumberFormat="1" applyFont="1" applyFill="1" applyBorder="1" applyAlignment="1">
      <alignment vertical="top" wrapText="1"/>
    </xf>
    <xf numFmtId="3" fontId="56" fillId="0" borderId="10" xfId="0" applyNumberFormat="1" applyFont="1" applyFill="1" applyBorder="1" applyAlignment="1">
      <alignment horizontal="center" vertical="top"/>
    </xf>
    <xf numFmtId="0" fontId="56" fillId="0" borderId="0" xfId="55" applyFont="1" applyFill="1" applyAlignment="1">
      <alignment vertical="top" wrapText="1"/>
      <protection/>
    </xf>
    <xf numFmtId="0" fontId="56" fillId="0" borderId="10" xfId="54" applyFont="1" applyFill="1" applyBorder="1" applyAlignment="1">
      <alignment horizontal="center" vertical="top" wrapText="1"/>
      <protection/>
    </xf>
    <xf numFmtId="0" fontId="56" fillId="0" borderId="10" xfId="0" applyFont="1" applyFill="1" applyBorder="1" applyAlignment="1" applyProtection="1">
      <alignment horizontal="center" vertical="top" wrapText="1"/>
      <protection locked="0"/>
    </xf>
    <xf numFmtId="1" fontId="56" fillId="0" borderId="10" xfId="0" applyNumberFormat="1" applyFont="1" applyFill="1" applyBorder="1" applyAlignment="1">
      <alignment horizontal="center" vertical="top"/>
    </xf>
    <xf numFmtId="0" fontId="56" fillId="0" borderId="10" xfId="0" applyFont="1" applyFill="1" applyBorder="1" applyAlignment="1" applyProtection="1">
      <alignment horizontal="center" vertical="top" shrinkToFit="1"/>
      <protection locked="0"/>
    </xf>
    <xf numFmtId="0" fontId="56" fillId="0" borderId="10" xfId="0" applyFont="1" applyFill="1" applyBorder="1" applyAlignment="1">
      <alignment horizontal="left" vertical="top" wrapText="1"/>
    </xf>
    <xf numFmtId="2" fontId="56"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center" wrapText="1"/>
    </xf>
    <xf numFmtId="192" fontId="56" fillId="0" borderId="10" xfId="0" applyNumberFormat="1" applyFont="1" applyFill="1" applyBorder="1" applyAlignment="1">
      <alignment horizontal="center" vertical="center" wrapText="1"/>
    </xf>
    <xf numFmtId="191" fontId="56" fillId="0" borderId="10" xfId="0" applyNumberFormat="1" applyFont="1" applyFill="1" applyBorder="1" applyAlignment="1">
      <alignment horizontal="center" vertical="center" wrapText="1"/>
    </xf>
    <xf numFmtId="0" fontId="56" fillId="0" borderId="10" xfId="0" applyFont="1" applyFill="1" applyBorder="1" applyAlignment="1">
      <alignment vertical="center" wrapText="1"/>
    </xf>
    <xf numFmtId="0" fontId="57" fillId="0" borderId="0" xfId="0" applyFont="1" applyFill="1" applyAlignment="1">
      <alignment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vertical="center" wrapText="1"/>
    </xf>
    <xf numFmtId="192" fontId="58" fillId="0" borderId="1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191" fontId="58" fillId="0" borderId="0" xfId="0" applyNumberFormat="1" applyFont="1" applyFill="1" applyBorder="1" applyAlignment="1">
      <alignment horizontal="center" vertical="center" wrapText="1"/>
    </xf>
    <xf numFmtId="0" fontId="56" fillId="0" borderId="0" xfId="0" applyFont="1" applyFill="1" applyAlignment="1">
      <alignment horizontal="center" vertical="center"/>
    </xf>
    <xf numFmtId="191" fontId="56" fillId="0" borderId="0" xfId="0" applyNumberFormat="1" applyFont="1" applyFill="1" applyAlignment="1">
      <alignment horizontal="center" vertical="center" wrapText="1"/>
    </xf>
    <xf numFmtId="191" fontId="56" fillId="0" borderId="0" xfId="0" applyNumberFormat="1" applyFont="1" applyFill="1" applyAlignment="1">
      <alignment horizontal="left" vertical="center" wrapText="1"/>
    </xf>
    <xf numFmtId="191" fontId="56" fillId="0" borderId="29" xfId="0" applyNumberFormat="1" applyFont="1" applyFill="1" applyBorder="1" applyAlignment="1">
      <alignment horizontal="center" vertical="center" wrapText="1"/>
    </xf>
    <xf numFmtId="191" fontId="56" fillId="0" borderId="30" xfId="0" applyNumberFormat="1" applyFont="1" applyFill="1" applyBorder="1" applyAlignment="1">
      <alignment horizontal="center" vertical="center" wrapText="1"/>
    </xf>
    <xf numFmtId="191" fontId="56" fillId="0" borderId="31" xfId="0" applyNumberFormat="1" applyFont="1" applyFill="1" applyBorder="1" applyAlignment="1">
      <alignment horizontal="center" vertical="center" wrapText="1"/>
    </xf>
    <xf numFmtId="191" fontId="56" fillId="0" borderId="20" xfId="0" applyNumberFormat="1" applyFont="1" applyFill="1" applyBorder="1" applyAlignment="1">
      <alignment horizontal="center" vertical="center" wrapText="1"/>
    </xf>
    <xf numFmtId="1" fontId="56" fillId="0" borderId="14" xfId="0" applyNumberFormat="1" applyFont="1" applyFill="1" applyBorder="1" applyAlignment="1">
      <alignment horizontal="center" vertical="center" wrapText="1"/>
    </xf>
    <xf numFmtId="1" fontId="56" fillId="0" borderId="15" xfId="0" applyNumberFormat="1" applyFont="1" applyFill="1" applyBorder="1" applyAlignment="1">
      <alignment horizontal="center" vertical="center" wrapText="1"/>
    </xf>
    <xf numFmtId="191" fontId="56" fillId="0" borderId="10" xfId="0" applyNumberFormat="1" applyFont="1" applyFill="1" applyBorder="1" applyAlignment="1">
      <alignment horizontal="left" vertical="center" wrapText="1"/>
    </xf>
    <xf numFmtId="0" fontId="56" fillId="0" borderId="0" xfId="0" applyFont="1" applyFill="1" applyAlignment="1">
      <alignment/>
    </xf>
    <xf numFmtId="191" fontId="58" fillId="0" borderId="10" xfId="0" applyNumberFormat="1" applyFont="1" applyFill="1" applyBorder="1" applyAlignment="1">
      <alignment horizontal="center" vertical="center" wrapText="1"/>
    </xf>
    <xf numFmtId="191" fontId="58"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9" xfId="0" applyFont="1" applyFill="1" applyBorder="1" applyAlignment="1">
      <alignment horizontal="right" vertical="center"/>
    </xf>
    <xf numFmtId="0" fontId="0" fillId="0" borderId="0" xfId="0" applyAlignment="1">
      <alignment vertical="center"/>
    </xf>
    <xf numFmtId="0" fontId="1" fillId="0" borderId="0" xfId="0" applyFont="1" applyFill="1" applyAlignment="1">
      <alignment horizontal="justify"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1" fillId="0" borderId="10"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justify" vertical="top"/>
    </xf>
    <xf numFmtId="0" fontId="1" fillId="0" borderId="0" xfId="0" applyNumberFormat="1" applyFont="1" applyFill="1" applyAlignment="1">
      <alignment horizontal="justify" vertical="top"/>
    </xf>
    <xf numFmtId="0" fontId="3" fillId="0" borderId="0" xfId="0" applyFont="1" applyFill="1" applyAlignment="1">
      <alignment horizontal="left" vertical="center"/>
    </xf>
    <xf numFmtId="0" fontId="2" fillId="0" borderId="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56" fillId="0" borderId="0" xfId="0" applyFont="1" applyFill="1" applyBorder="1" applyAlignment="1">
      <alignment horizontal="left" vertical="center" wrapText="1"/>
    </xf>
    <xf numFmtId="0" fontId="57" fillId="0" borderId="0" xfId="0" applyFont="1" applyFill="1" applyAlignment="1">
      <alignment horizontal="left" vertical="center" wrapText="1"/>
    </xf>
    <xf numFmtId="0" fontId="58" fillId="0" borderId="0" xfId="0" applyFont="1" applyFill="1" applyAlignment="1">
      <alignment horizontal="center" vertical="center"/>
    </xf>
    <xf numFmtId="0" fontId="50" fillId="0" borderId="0" xfId="0" applyFont="1" applyAlignment="1">
      <alignment horizontal="left" vertical="center" wrapText="1"/>
    </xf>
    <xf numFmtId="191" fontId="58" fillId="0" borderId="0" xfId="0" applyNumberFormat="1" applyFont="1" applyFill="1" applyAlignment="1">
      <alignment horizontal="center" vertical="center" wrapText="1"/>
    </xf>
    <xf numFmtId="191" fontId="56" fillId="0" borderId="0" xfId="0" applyNumberFormat="1" applyFont="1" applyFill="1" applyAlignment="1">
      <alignment horizontal="center" vertical="center" wrapText="1"/>
    </xf>
    <xf numFmtId="191" fontId="56" fillId="0" borderId="0" xfId="0" applyNumberFormat="1" applyFont="1" applyFill="1" applyBorder="1" applyAlignment="1">
      <alignment horizontal="right" vertical="center" wrapText="1"/>
    </xf>
    <xf numFmtId="0" fontId="56" fillId="0" borderId="0" xfId="0" applyFont="1" applyFill="1" applyAlignment="1">
      <alignment horizontal="left" vertical="center" wrapText="1"/>
    </xf>
    <xf numFmtId="191" fontId="56" fillId="0" borderId="0" xfId="0" applyNumberFormat="1" applyFont="1" applyFill="1" applyAlignment="1">
      <alignment horizontal="left" vertical="center" wrapText="1"/>
    </xf>
    <xf numFmtId="191" fontId="56" fillId="0" borderId="16" xfId="0" applyNumberFormat="1"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0" fillId="0" borderId="0" xfId="0" applyFont="1" applyFill="1" applyAlignment="1">
      <alignment horizontal="left" vertical="center" wrapText="1"/>
    </xf>
    <xf numFmtId="0" fontId="59"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Alignment="1">
      <alignmen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9" fillId="0" borderId="0" xfId="0" applyFont="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9" fillId="0" borderId="0" xfId="0" applyFont="1" applyFill="1" applyAlignment="1">
      <alignment horizontal="left" vertical="center" wrapText="1"/>
    </xf>
    <xf numFmtId="0" fontId="3" fillId="0" borderId="19" xfId="0" applyFont="1" applyFill="1" applyBorder="1" applyAlignment="1">
      <alignment horizontal="right" vertical="center" wrapText="1"/>
    </xf>
    <xf numFmtId="0" fontId="1" fillId="0" borderId="23"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0" fillId="0" borderId="21" xfId="0" applyFill="1" applyBorder="1" applyAlignment="1">
      <alignment horizontal="center" vertical="center" wrapText="1"/>
    </xf>
    <xf numFmtId="1" fontId="3" fillId="0" borderId="0" xfId="0" applyNumberFormat="1" applyFont="1" applyFill="1" applyBorder="1" applyAlignment="1">
      <alignment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3" fillId="32" borderId="0" xfId="0" applyFont="1" applyFill="1" applyAlignment="1">
      <alignment horizontal="left" vertical="center" wrapText="1"/>
    </xf>
    <xf numFmtId="0" fontId="9" fillId="32" borderId="0" xfId="0" applyFont="1" applyFill="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1" fillId="33" borderId="0" xfId="0" applyFont="1" applyFill="1" applyBorder="1" applyAlignment="1">
      <alignment horizontal="left" vertical="center" wrapText="1"/>
    </xf>
    <xf numFmtId="1" fontId="1" fillId="32" borderId="18"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1" fillId="32" borderId="23" xfId="0" applyFont="1" applyFill="1" applyBorder="1" applyAlignment="1">
      <alignment horizontal="center" vertical="center" wrapText="1"/>
    </xf>
    <xf numFmtId="0" fontId="0" fillId="0" borderId="11" xfId="0" applyBorder="1" applyAlignment="1">
      <alignment horizontal="center" vertical="center" wrapText="1"/>
    </xf>
    <xf numFmtId="0" fontId="2" fillId="32" borderId="0" xfId="0" applyFont="1" applyFill="1" applyAlignment="1">
      <alignment horizontal="center" vertical="center" wrapText="1"/>
    </xf>
    <xf numFmtId="0" fontId="13" fillId="32" borderId="0" xfId="0" applyFont="1" applyFill="1" applyAlignment="1">
      <alignment vertical="center" wrapText="1"/>
    </xf>
    <xf numFmtId="0" fontId="3" fillId="32" borderId="0" xfId="0" applyFont="1" applyFill="1" applyBorder="1" applyAlignment="1">
      <alignment horizontal="right" vertical="center" wrapText="1"/>
    </xf>
    <xf numFmtId="0" fontId="1" fillId="0" borderId="0" xfId="0" applyFont="1" applyFill="1" applyAlignment="1">
      <alignment horizontal="left" vertical="center" wrapText="1"/>
    </xf>
    <xf numFmtId="0" fontId="13"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1"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36" xfId="0" applyFill="1" applyBorder="1" applyAlignment="1">
      <alignment horizontal="center" vertical="center" wrapText="1"/>
    </xf>
    <xf numFmtId="0" fontId="1" fillId="0" borderId="0" xfId="0" applyFont="1" applyFill="1" applyAlignment="1">
      <alignment vertical="center" wrapText="1"/>
    </xf>
    <xf numFmtId="0" fontId="0" fillId="0" borderId="0" xfId="0" applyAlignment="1">
      <alignment horizontal="center" vertical="center" wrapText="1"/>
    </xf>
    <xf numFmtId="0" fontId="1" fillId="0" borderId="42" xfId="0" applyFont="1" applyFill="1" applyBorder="1" applyAlignment="1">
      <alignment horizontal="center" vertical="center" wrapText="1"/>
    </xf>
    <xf numFmtId="0" fontId="0" fillId="0" borderId="39" xfId="0" applyBorder="1" applyAlignment="1">
      <alignment vertical="center"/>
    </xf>
    <xf numFmtId="0" fontId="1" fillId="0" borderId="29" xfId="0" applyFont="1" applyFill="1" applyBorder="1" applyAlignment="1">
      <alignment vertical="center" wrapText="1"/>
    </xf>
    <xf numFmtId="0" fontId="0" fillId="0" borderId="31" xfId="0" applyBorder="1" applyAlignment="1">
      <alignment vertical="center" wrapText="1"/>
    </xf>
    <xf numFmtId="0" fontId="1" fillId="0" borderId="32" xfId="0" applyFont="1" applyFill="1" applyBorder="1" applyAlignment="1">
      <alignment horizontal="center" vertical="center" wrapText="1"/>
    </xf>
    <xf numFmtId="0" fontId="0" fillId="0" borderId="36" xfId="0" applyBorder="1" applyAlignment="1">
      <alignment horizontal="center" vertical="center" wrapText="1"/>
    </xf>
    <xf numFmtId="0" fontId="1" fillId="32" borderId="0" xfId="0" applyFont="1" applyFill="1" applyAlignment="1">
      <alignment vertical="center" wrapText="1"/>
    </xf>
    <xf numFmtId="0" fontId="13" fillId="32" borderId="0" xfId="0" applyFont="1" applyFill="1" applyAlignment="1">
      <alignment vertical="center"/>
    </xf>
    <xf numFmtId="0" fontId="1" fillId="32" borderId="43" xfId="0" applyFont="1" applyFill="1" applyBorder="1" applyAlignment="1">
      <alignment horizontal="center" vertical="center" wrapText="1"/>
    </xf>
    <xf numFmtId="0" fontId="1" fillId="32" borderId="44" xfId="0" applyFont="1" applyFill="1" applyBorder="1" applyAlignment="1">
      <alignment horizontal="center" vertical="center" wrapText="1"/>
    </xf>
    <xf numFmtId="0" fontId="1" fillId="32" borderId="45" xfId="0" applyFont="1" applyFill="1" applyBorder="1" applyAlignment="1">
      <alignment horizontal="center" vertical="center" wrapText="1"/>
    </xf>
    <xf numFmtId="0" fontId="1" fillId="32" borderId="46" xfId="0" applyFont="1" applyFill="1" applyBorder="1" applyAlignment="1">
      <alignment horizontal="center" vertical="center" wrapText="1"/>
    </xf>
    <xf numFmtId="0" fontId="1" fillId="32" borderId="47" xfId="0" applyFont="1" applyFill="1" applyBorder="1" applyAlignment="1">
      <alignment horizontal="center" vertical="center" wrapText="1"/>
    </xf>
    <xf numFmtId="0" fontId="1" fillId="32" borderId="48" xfId="0" applyFont="1" applyFill="1" applyBorder="1" applyAlignment="1">
      <alignment horizontal="center" vertical="center" wrapText="1"/>
    </xf>
    <xf numFmtId="0" fontId="3" fillId="32" borderId="0" xfId="0" applyFont="1" applyFill="1" applyAlignment="1">
      <alignment horizontal="left" vertical="center"/>
    </xf>
    <xf numFmtId="0" fontId="1" fillId="32" borderId="49" xfId="0" applyFont="1" applyFill="1" applyBorder="1" applyAlignment="1">
      <alignment horizontal="center" vertical="center" wrapText="1"/>
    </xf>
    <xf numFmtId="0" fontId="0" fillId="0" borderId="33" xfId="0" applyFont="1" applyBorder="1" applyAlignment="1">
      <alignment vertical="center"/>
    </xf>
    <xf numFmtId="0" fontId="1" fillId="32" borderId="17" xfId="0" applyFont="1" applyFill="1" applyBorder="1" applyAlignment="1">
      <alignment horizontal="center" vertical="center" wrapText="1"/>
    </xf>
    <xf numFmtId="0" fontId="0" fillId="0" borderId="50" xfId="0" applyFont="1" applyBorder="1" applyAlignment="1">
      <alignment vertical="center"/>
    </xf>
    <xf numFmtId="0" fontId="1" fillId="32" borderId="51" xfId="0" applyFont="1" applyFill="1" applyBorder="1" applyAlignment="1">
      <alignment horizontal="center" vertical="center" wrapText="1"/>
    </xf>
    <xf numFmtId="0" fontId="1" fillId="32" borderId="22" xfId="0" applyFont="1" applyFill="1" applyBorder="1" applyAlignment="1">
      <alignment horizontal="center" vertical="center" wrapText="1"/>
    </xf>
    <xf numFmtId="0" fontId="0" fillId="0" borderId="12" xfId="0" applyFont="1" applyBorder="1" applyAlignment="1">
      <alignment horizontal="center" vertical="center" wrapText="1"/>
    </xf>
    <xf numFmtId="0" fontId="1" fillId="32" borderId="52" xfId="0" applyFont="1" applyFill="1" applyBorder="1" applyAlignment="1">
      <alignment horizontal="center" vertical="center" wrapText="1"/>
    </xf>
    <xf numFmtId="0" fontId="1" fillId="32" borderId="53" xfId="0" applyFont="1" applyFill="1" applyBorder="1" applyAlignment="1">
      <alignment horizontal="center" vertical="center" wrapText="1"/>
    </xf>
    <xf numFmtId="0" fontId="0" fillId="0" borderId="54" xfId="0" applyFont="1" applyBorder="1" applyAlignment="1">
      <alignment horizontal="center" vertical="center" wrapText="1"/>
    </xf>
    <xf numFmtId="0" fontId="3" fillId="32" borderId="0" xfId="0" applyFont="1" applyFill="1" applyAlignment="1">
      <alignment vertical="center"/>
    </xf>
    <xf numFmtId="0" fontId="9" fillId="0" borderId="0" xfId="0" applyFont="1" applyAlignment="1">
      <alignment vertical="center"/>
    </xf>
    <xf numFmtId="0" fontId="13" fillId="0" borderId="0" xfId="0" applyFont="1" applyFill="1" applyAlignment="1">
      <alignment vertical="center"/>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32" borderId="0" xfId="0" applyFont="1" applyFill="1" applyAlignment="1">
      <alignment horizontal="left" vertical="center" wrapText="1"/>
    </xf>
    <xf numFmtId="0" fontId="2" fillId="32" borderId="0" xfId="0" applyFont="1" applyFill="1" applyBorder="1" applyAlignment="1">
      <alignment horizontal="center" vertical="center" wrapText="1"/>
    </xf>
    <xf numFmtId="0" fontId="1" fillId="33" borderId="10" xfId="0"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xf>
    <xf numFmtId="0" fontId="15" fillId="0" borderId="1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1040;&#1083;&#1100;&#1073;&#1080;&#1085;&#1072;\Desktop\&#1052;&#1086;&#1080;%20&#1076;&#1086;&#1082;&#1091;&#1084;&#1077;&#1085;&#1090;&#1099;\&#1041;&#1070;&#1044;&#1046;&#1045;&#1058;\2017\&#1055;&#1088;&#1086;&#1075;&#1085;&#1086;&#1079;%20&#1053;&#1054;&#1042;&#1067;&#10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ноз с формулами"/>
      <sheetName val="Прогноз по статьям"/>
      <sheetName val="свод по сельсоветам"/>
      <sheetName val="местный бюджет +РБ"/>
      <sheetName val="в разрезе бюджетов"/>
      <sheetName val="Доходы сельских для приложений"/>
      <sheetName val="Доходы город для приложений"/>
      <sheetName val=" Нормативы МР"/>
      <sheetName val="Администраторы МР"/>
      <sheetName val="Доходы МР 2017"/>
      <sheetName val="Лист2"/>
      <sheetName val="Доходы 2018-2019"/>
      <sheetName val="Лист1"/>
      <sheetName val="Лист4"/>
      <sheetName val="90Н"/>
    </sheetNames>
    <sheetDataSet>
      <sheetData sheetId="1">
        <row r="32">
          <cell r="J32">
            <v>309537</v>
          </cell>
          <cell r="K32">
            <v>316097</v>
          </cell>
          <cell r="L32">
            <v>326156</v>
          </cell>
        </row>
        <row r="51">
          <cell r="J51">
            <v>1291</v>
          </cell>
          <cell r="K51">
            <v>1319</v>
          </cell>
          <cell r="L51">
            <v>1361</v>
          </cell>
        </row>
        <row r="70">
          <cell r="J70">
            <v>4799</v>
          </cell>
          <cell r="K70">
            <v>4902</v>
          </cell>
          <cell r="L70">
            <v>5062</v>
          </cell>
        </row>
        <row r="89">
          <cell r="J89">
            <v>1150</v>
          </cell>
          <cell r="K89">
            <v>1150</v>
          </cell>
          <cell r="L89">
            <v>1150</v>
          </cell>
        </row>
        <row r="94">
          <cell r="J94">
            <v>8671</v>
          </cell>
          <cell r="K94">
            <v>9038</v>
          </cell>
          <cell r="L94">
            <v>9413</v>
          </cell>
        </row>
        <row r="97">
          <cell r="J97">
            <v>84</v>
          </cell>
          <cell r="K97">
            <v>92</v>
          </cell>
          <cell r="L97">
            <v>92</v>
          </cell>
        </row>
        <row r="100">
          <cell r="J100">
            <v>10988</v>
          </cell>
          <cell r="K100">
            <v>11424</v>
          </cell>
          <cell r="L100">
            <v>11867</v>
          </cell>
        </row>
        <row r="105">
          <cell r="J105">
            <v>38095</v>
          </cell>
          <cell r="K105">
            <v>38854</v>
          </cell>
          <cell r="L105">
            <v>39630</v>
          </cell>
        </row>
        <row r="108">
          <cell r="J108">
            <v>26016</v>
          </cell>
          <cell r="K108">
            <v>27435</v>
          </cell>
          <cell r="L108">
            <v>27983</v>
          </cell>
        </row>
        <row r="110">
          <cell r="J110">
            <v>3265</v>
          </cell>
          <cell r="K110">
            <v>3330</v>
          </cell>
          <cell r="L110">
            <v>3397</v>
          </cell>
        </row>
        <row r="112">
          <cell r="J112">
            <v>34300</v>
          </cell>
          <cell r="K112">
            <v>33800</v>
          </cell>
          <cell r="L112">
            <v>33000</v>
          </cell>
        </row>
        <row r="133">
          <cell r="J133">
            <v>4061</v>
          </cell>
          <cell r="K133">
            <v>4061</v>
          </cell>
          <cell r="L133">
            <v>4061</v>
          </cell>
        </row>
        <row r="136">
          <cell r="J136">
            <v>2958</v>
          </cell>
          <cell r="K136">
            <v>3000</v>
          </cell>
          <cell r="L136">
            <v>3000</v>
          </cell>
        </row>
        <row r="210">
          <cell r="J210">
            <v>1900</v>
          </cell>
          <cell r="K210">
            <v>1900</v>
          </cell>
          <cell r="L210">
            <v>1900</v>
          </cell>
        </row>
        <row r="213">
          <cell r="J213">
            <v>7886</v>
          </cell>
          <cell r="K213">
            <v>7896</v>
          </cell>
          <cell r="L213">
            <v>8086</v>
          </cell>
        </row>
        <row r="235">
          <cell r="J235">
            <v>20</v>
          </cell>
          <cell r="K235">
            <v>20</v>
          </cell>
          <cell r="L235">
            <v>20</v>
          </cell>
        </row>
        <row r="267">
          <cell r="J267">
            <v>4174</v>
          </cell>
          <cell r="K267">
            <v>404</v>
          </cell>
          <cell r="L267">
            <v>2438</v>
          </cell>
        </row>
        <row r="270">
          <cell r="J270">
            <v>22613</v>
          </cell>
          <cell r="K270">
            <v>24688</v>
          </cell>
          <cell r="L270">
            <v>23806</v>
          </cell>
        </row>
        <row r="272">
          <cell r="J272">
            <v>85</v>
          </cell>
          <cell r="K272">
            <v>85</v>
          </cell>
          <cell r="L272">
            <v>85</v>
          </cell>
        </row>
        <row r="298">
          <cell r="J298">
            <v>10585</v>
          </cell>
          <cell r="K298">
            <v>10700</v>
          </cell>
          <cell r="L298">
            <v>10900</v>
          </cell>
        </row>
        <row r="324">
          <cell r="J324">
            <v>280</v>
          </cell>
          <cell r="K324">
            <v>280</v>
          </cell>
          <cell r="L324">
            <v>280</v>
          </cell>
        </row>
        <row r="327">
          <cell r="J327">
            <v>54</v>
          </cell>
          <cell r="K327">
            <v>54</v>
          </cell>
          <cell r="L327">
            <v>54</v>
          </cell>
        </row>
        <row r="331">
          <cell r="J331">
            <v>341</v>
          </cell>
          <cell r="K331">
            <v>341</v>
          </cell>
          <cell r="L331">
            <v>341</v>
          </cell>
        </row>
        <row r="332">
          <cell r="J332">
            <v>14</v>
          </cell>
          <cell r="K332">
            <v>14</v>
          </cell>
          <cell r="L332">
            <v>14</v>
          </cell>
        </row>
        <row r="333">
          <cell r="J333">
            <v>1626</v>
          </cell>
          <cell r="K333">
            <v>1626</v>
          </cell>
          <cell r="L333">
            <v>1626</v>
          </cell>
        </row>
        <row r="334">
          <cell r="J334">
            <v>1707</v>
          </cell>
          <cell r="K334">
            <v>1707</v>
          </cell>
          <cell r="L334">
            <v>1707</v>
          </cell>
        </row>
        <row r="335">
          <cell r="J335">
            <v>7</v>
          </cell>
          <cell r="K335">
            <v>7</v>
          </cell>
          <cell r="L335">
            <v>7</v>
          </cell>
        </row>
        <row r="336">
          <cell r="J336">
            <v>0</v>
          </cell>
          <cell r="K336">
            <v>0</v>
          </cell>
          <cell r="L336">
            <v>0</v>
          </cell>
        </row>
        <row r="364">
          <cell r="J364">
            <v>220</v>
          </cell>
          <cell r="K364">
            <v>220</v>
          </cell>
          <cell r="L364">
            <v>220</v>
          </cell>
        </row>
        <row r="406">
          <cell r="J406">
            <v>8404</v>
          </cell>
          <cell r="K406">
            <v>7900</v>
          </cell>
          <cell r="L406">
            <v>7500</v>
          </cell>
        </row>
        <row r="428">
          <cell r="J428">
            <v>620</v>
          </cell>
          <cell r="K428">
            <v>620</v>
          </cell>
          <cell r="L428">
            <v>620</v>
          </cell>
        </row>
        <row r="431">
          <cell r="J431">
            <v>1790</v>
          </cell>
          <cell r="K431">
            <v>1790</v>
          </cell>
          <cell r="L431">
            <v>1790</v>
          </cell>
        </row>
        <row r="438">
          <cell r="J438">
            <v>60</v>
          </cell>
          <cell r="K438">
            <v>60</v>
          </cell>
          <cell r="L438">
            <v>60</v>
          </cell>
        </row>
        <row r="439">
          <cell r="J439">
            <v>50</v>
          </cell>
          <cell r="K439">
            <v>50</v>
          </cell>
          <cell r="L439">
            <v>50</v>
          </cell>
        </row>
        <row r="442">
          <cell r="J442">
            <v>150</v>
          </cell>
          <cell r="K442">
            <v>150</v>
          </cell>
          <cell r="L442">
            <v>150</v>
          </cell>
        </row>
        <row r="444">
          <cell r="J444">
            <v>100</v>
          </cell>
          <cell r="K444">
            <v>100</v>
          </cell>
          <cell r="L444">
            <v>100</v>
          </cell>
        </row>
        <row r="447">
          <cell r="J447">
            <v>800</v>
          </cell>
          <cell r="K447">
            <v>800</v>
          </cell>
          <cell r="L447">
            <v>800</v>
          </cell>
        </row>
        <row r="448">
          <cell r="J448">
            <v>80</v>
          </cell>
          <cell r="K448">
            <v>80</v>
          </cell>
          <cell r="L448">
            <v>80</v>
          </cell>
        </row>
        <row r="450">
          <cell r="J450">
            <v>340</v>
          </cell>
          <cell r="K450">
            <v>340</v>
          </cell>
          <cell r="L450">
            <v>340</v>
          </cell>
        </row>
        <row r="451">
          <cell r="J451">
            <v>0</v>
          </cell>
          <cell r="K451">
            <v>0</v>
          </cell>
          <cell r="L451">
            <v>0</v>
          </cell>
        </row>
        <row r="456">
          <cell r="J456">
            <v>340</v>
          </cell>
          <cell r="K456">
            <v>340</v>
          </cell>
          <cell r="L456">
            <v>340</v>
          </cell>
        </row>
        <row r="457">
          <cell r="J457">
            <v>100</v>
          </cell>
          <cell r="K457">
            <v>100</v>
          </cell>
          <cell r="L457">
            <v>100</v>
          </cell>
        </row>
        <row r="459">
          <cell r="J459">
            <v>2</v>
          </cell>
          <cell r="K459">
            <v>2</v>
          </cell>
          <cell r="L459">
            <v>2</v>
          </cell>
        </row>
        <row r="460">
          <cell r="J460">
            <v>300</v>
          </cell>
          <cell r="K460">
            <v>300</v>
          </cell>
          <cell r="L460">
            <v>300</v>
          </cell>
        </row>
        <row r="462">
          <cell r="J462">
            <v>1</v>
          </cell>
          <cell r="K462">
            <v>1</v>
          </cell>
          <cell r="L462">
            <v>1</v>
          </cell>
        </row>
        <row r="465">
          <cell r="J465">
            <v>17</v>
          </cell>
          <cell r="K465">
            <v>17</v>
          </cell>
          <cell r="L465">
            <v>17</v>
          </cell>
        </row>
        <row r="466">
          <cell r="J466">
            <v>20</v>
          </cell>
          <cell r="K466">
            <v>20</v>
          </cell>
          <cell r="L466">
            <v>20</v>
          </cell>
        </row>
        <row r="473">
          <cell r="J473">
            <v>46</v>
          </cell>
          <cell r="K473">
            <v>46</v>
          </cell>
          <cell r="L473">
            <v>46</v>
          </cell>
        </row>
        <row r="476">
          <cell r="J476">
            <v>40</v>
          </cell>
          <cell r="K476">
            <v>40</v>
          </cell>
          <cell r="L476">
            <v>40</v>
          </cell>
        </row>
        <row r="478">
          <cell r="J478">
            <v>750</v>
          </cell>
          <cell r="K478">
            <v>750</v>
          </cell>
          <cell r="L478">
            <v>750</v>
          </cell>
        </row>
        <row r="479">
          <cell r="J479">
            <v>0</v>
          </cell>
          <cell r="K479">
            <v>0</v>
          </cell>
          <cell r="L479">
            <v>0</v>
          </cell>
        </row>
        <row r="480">
          <cell r="J480">
            <v>0</v>
          </cell>
          <cell r="K480">
            <v>0</v>
          </cell>
          <cell r="L480">
            <v>0</v>
          </cell>
        </row>
        <row r="481">
          <cell r="J481">
            <v>20</v>
          </cell>
          <cell r="K481">
            <v>20</v>
          </cell>
          <cell r="L481">
            <v>20</v>
          </cell>
        </row>
        <row r="483">
          <cell r="J483">
            <v>2</v>
          </cell>
          <cell r="K483">
            <v>2</v>
          </cell>
          <cell r="L483">
            <v>2</v>
          </cell>
        </row>
        <row r="504">
          <cell r="J504">
            <v>2724</v>
          </cell>
          <cell r="K504">
            <v>2724</v>
          </cell>
          <cell r="L504">
            <v>2724</v>
          </cell>
        </row>
        <row r="522">
          <cell r="J522">
            <v>0</v>
          </cell>
          <cell r="K522">
            <v>54214</v>
          </cell>
          <cell r="L522">
            <v>54544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8"/>
  <sheetViews>
    <sheetView view="pageBreakPreview" zoomScale="90" zoomScaleSheetLayoutView="90" zoomScalePageLayoutView="0" workbookViewId="0" topLeftCell="A1">
      <selection activeCell="B7" sqref="B7:C7"/>
    </sheetView>
  </sheetViews>
  <sheetFormatPr defaultColWidth="9.125" defaultRowHeight="12.75"/>
  <cols>
    <col min="1" max="1" width="27.50390625" style="149" customWidth="1"/>
    <col min="2" max="2" width="74.50390625" style="149" customWidth="1"/>
    <col min="3" max="3" width="15.375" style="170" customWidth="1"/>
    <col min="4" max="4" width="22.125" style="149" customWidth="1"/>
    <col min="5" max="5" width="46.125" style="149" customWidth="1"/>
    <col min="6" max="6" width="17.875" style="149" customWidth="1"/>
    <col min="7" max="7" width="24.50390625" style="149" customWidth="1"/>
    <col min="8" max="16384" width="9.125" style="149" customWidth="1"/>
  </cols>
  <sheetData>
    <row r="1" spans="1:3" ht="13.5">
      <c r="A1" s="310" t="s">
        <v>524</v>
      </c>
      <c r="B1" s="310"/>
      <c r="C1" s="310"/>
    </row>
    <row r="2" spans="1:3" ht="13.5">
      <c r="A2" s="310" t="s">
        <v>523</v>
      </c>
      <c r="B2" s="310"/>
      <c r="C2" s="310"/>
    </row>
    <row r="3" spans="1:3" ht="13.5">
      <c r="A3" s="310" t="s">
        <v>525</v>
      </c>
      <c r="B3" s="310"/>
      <c r="C3" s="310"/>
    </row>
    <row r="4" spans="1:3" ht="13.5">
      <c r="A4" s="310" t="s">
        <v>526</v>
      </c>
      <c r="B4" s="310"/>
      <c r="C4" s="310"/>
    </row>
    <row r="5" spans="1:3" ht="13.5">
      <c r="A5" s="310" t="s">
        <v>292</v>
      </c>
      <c r="B5" s="310"/>
      <c r="C5" s="310"/>
    </row>
    <row r="6" spans="1:3" ht="13.5">
      <c r="A6" s="126"/>
      <c r="B6" s="126" t="s">
        <v>1149</v>
      </c>
      <c r="C6" s="150"/>
    </row>
    <row r="7" spans="1:3" ht="13.5">
      <c r="A7" s="126"/>
      <c r="B7" s="310" t="s">
        <v>1216</v>
      </c>
      <c r="C7" s="314"/>
    </row>
    <row r="8" spans="1:3" ht="13.5">
      <c r="A8" s="126"/>
      <c r="B8" s="126"/>
      <c r="C8" s="150"/>
    </row>
    <row r="9" spans="1:3" ht="77.25" customHeight="1">
      <c r="A9" s="312" t="s">
        <v>11</v>
      </c>
      <c r="B9" s="312"/>
      <c r="C9" s="312"/>
    </row>
    <row r="10" spans="1:3" ht="13.5">
      <c r="A10" s="313" t="s">
        <v>1037</v>
      </c>
      <c r="B10" s="313"/>
      <c r="C10" s="313"/>
    </row>
    <row r="11" spans="1:3" ht="62.25">
      <c r="A11" s="152" t="s">
        <v>1038</v>
      </c>
      <c r="B11" s="152" t="s">
        <v>1039</v>
      </c>
      <c r="C11" s="42" t="s">
        <v>873</v>
      </c>
    </row>
    <row r="12" spans="1:3" ht="15">
      <c r="A12" s="42">
        <v>1</v>
      </c>
      <c r="B12" s="42">
        <v>2</v>
      </c>
      <c r="C12" s="42">
        <v>3</v>
      </c>
    </row>
    <row r="13" spans="1:3" ht="46.5">
      <c r="A13" s="153"/>
      <c r="B13" s="154" t="s">
        <v>522</v>
      </c>
      <c r="C13" s="155"/>
    </row>
    <row r="14" spans="1:3" ht="30.75">
      <c r="A14" s="156" t="s">
        <v>1018</v>
      </c>
      <c r="B14" s="156" t="s">
        <v>820</v>
      </c>
      <c r="C14" s="155">
        <v>100</v>
      </c>
    </row>
    <row r="15" spans="1:3" ht="30.75">
      <c r="A15" s="156" t="s">
        <v>483</v>
      </c>
      <c r="B15" s="157" t="s">
        <v>484</v>
      </c>
      <c r="C15" s="155">
        <v>100</v>
      </c>
    </row>
    <row r="16" spans="1:3" ht="30.75">
      <c r="A16" s="153"/>
      <c r="B16" s="154" t="s">
        <v>874</v>
      </c>
      <c r="C16" s="155"/>
    </row>
    <row r="17" spans="1:3" ht="46.5">
      <c r="A17" s="156" t="s">
        <v>485</v>
      </c>
      <c r="B17" s="157" t="s">
        <v>486</v>
      </c>
      <c r="C17" s="155">
        <v>100</v>
      </c>
    </row>
    <row r="18" spans="1:3" ht="30.75">
      <c r="A18" s="156" t="s">
        <v>1017</v>
      </c>
      <c r="B18" s="156" t="s">
        <v>821</v>
      </c>
      <c r="C18" s="155">
        <v>100</v>
      </c>
    </row>
    <row r="19" spans="1:3" ht="30.75">
      <c r="A19" s="156" t="s">
        <v>487</v>
      </c>
      <c r="B19" s="156" t="s">
        <v>488</v>
      </c>
      <c r="C19" s="155">
        <v>100</v>
      </c>
    </row>
    <row r="20" spans="1:3" ht="30.75">
      <c r="A20" s="156" t="s">
        <v>1016</v>
      </c>
      <c r="B20" s="156" t="s">
        <v>822</v>
      </c>
      <c r="C20" s="155">
        <v>100</v>
      </c>
    </row>
    <row r="21" spans="1:3" ht="30.75">
      <c r="A21" s="156" t="s">
        <v>489</v>
      </c>
      <c r="B21" s="156" t="s">
        <v>490</v>
      </c>
      <c r="C21" s="155">
        <v>100</v>
      </c>
    </row>
    <row r="22" spans="1:3" ht="15">
      <c r="A22" s="156" t="s">
        <v>1015</v>
      </c>
      <c r="B22" s="156" t="s">
        <v>823</v>
      </c>
      <c r="C22" s="155">
        <v>100</v>
      </c>
    </row>
    <row r="23" spans="1:3" ht="15">
      <c r="A23" s="156" t="s">
        <v>491</v>
      </c>
      <c r="B23" s="156" t="s">
        <v>492</v>
      </c>
      <c r="C23" s="155">
        <v>100</v>
      </c>
    </row>
    <row r="24" spans="1:6" ht="30.75">
      <c r="A24" s="158"/>
      <c r="B24" s="159" t="s">
        <v>417</v>
      </c>
      <c r="C24" s="42"/>
      <c r="D24" s="160"/>
      <c r="E24" s="161"/>
      <c r="F24" s="162"/>
    </row>
    <row r="25" spans="1:3" ht="46.5">
      <c r="A25" s="156" t="s">
        <v>1014</v>
      </c>
      <c r="B25" s="156" t="s">
        <v>824</v>
      </c>
      <c r="C25" s="155">
        <v>100</v>
      </c>
    </row>
    <row r="26" spans="1:3" ht="46.5">
      <c r="A26" s="156" t="s">
        <v>493</v>
      </c>
      <c r="B26" s="156" t="s">
        <v>494</v>
      </c>
      <c r="C26" s="155">
        <v>100</v>
      </c>
    </row>
    <row r="27" spans="1:3" ht="46.5">
      <c r="A27" s="156" t="s">
        <v>1013</v>
      </c>
      <c r="B27" s="156" t="s">
        <v>825</v>
      </c>
      <c r="C27" s="155">
        <v>100</v>
      </c>
    </row>
    <row r="28" spans="1:3" ht="46.5">
      <c r="A28" s="156" t="s">
        <v>495</v>
      </c>
      <c r="B28" s="156" t="s">
        <v>496</v>
      </c>
      <c r="C28" s="155">
        <v>100</v>
      </c>
    </row>
    <row r="29" spans="1:3" ht="30.75">
      <c r="A29" s="153"/>
      <c r="B29" s="154" t="s">
        <v>998</v>
      </c>
      <c r="C29" s="155"/>
    </row>
    <row r="30" spans="1:3" ht="30.75">
      <c r="A30" s="156" t="s">
        <v>1012</v>
      </c>
      <c r="B30" s="156" t="s">
        <v>545</v>
      </c>
      <c r="C30" s="155">
        <v>100</v>
      </c>
    </row>
    <row r="31" spans="1:3" ht="30.75">
      <c r="A31" s="156" t="s">
        <v>497</v>
      </c>
      <c r="B31" s="156" t="s">
        <v>498</v>
      </c>
      <c r="C31" s="155">
        <v>100</v>
      </c>
    </row>
    <row r="32" spans="1:3" ht="15">
      <c r="A32" s="153"/>
      <c r="B32" s="163" t="s">
        <v>546</v>
      </c>
      <c r="C32" s="155"/>
    </row>
    <row r="33" spans="1:3" ht="46.5">
      <c r="A33" s="156" t="s">
        <v>1011</v>
      </c>
      <c r="B33" s="156" t="s">
        <v>547</v>
      </c>
      <c r="C33" s="155">
        <v>100</v>
      </c>
    </row>
    <row r="34" spans="1:3" ht="46.5">
      <c r="A34" s="156" t="s">
        <v>499</v>
      </c>
      <c r="B34" s="156" t="s">
        <v>500</v>
      </c>
      <c r="C34" s="155">
        <v>100</v>
      </c>
    </row>
    <row r="35" spans="1:3" ht="62.25">
      <c r="A35" s="156" t="s">
        <v>1010</v>
      </c>
      <c r="B35" s="156" t="s">
        <v>548</v>
      </c>
      <c r="C35" s="155">
        <v>100</v>
      </c>
    </row>
    <row r="36" spans="1:3" ht="62.25">
      <c r="A36" s="156" t="s">
        <v>501</v>
      </c>
      <c r="B36" s="156" t="s">
        <v>502</v>
      </c>
      <c r="C36" s="155">
        <v>100</v>
      </c>
    </row>
    <row r="37" spans="1:3" ht="46.5">
      <c r="A37" s="156" t="s">
        <v>1009</v>
      </c>
      <c r="B37" s="156" t="s">
        <v>549</v>
      </c>
      <c r="C37" s="155">
        <v>100</v>
      </c>
    </row>
    <row r="38" spans="1:3" ht="46.5">
      <c r="A38" s="156" t="s">
        <v>503</v>
      </c>
      <c r="B38" s="156" t="s">
        <v>504</v>
      </c>
      <c r="C38" s="155">
        <v>100</v>
      </c>
    </row>
    <row r="39" spans="1:3" ht="46.5">
      <c r="A39" s="156" t="s">
        <v>1008</v>
      </c>
      <c r="B39" s="156" t="s">
        <v>550</v>
      </c>
      <c r="C39" s="155">
        <v>100</v>
      </c>
    </row>
    <row r="40" spans="1:3" ht="46.5">
      <c r="A40" s="156" t="s">
        <v>505</v>
      </c>
      <c r="B40" s="156" t="s">
        <v>506</v>
      </c>
      <c r="C40" s="155">
        <v>100</v>
      </c>
    </row>
    <row r="41" spans="1:3" ht="62.25">
      <c r="A41" s="156" t="s">
        <v>507</v>
      </c>
      <c r="B41" s="156" t="s">
        <v>553</v>
      </c>
      <c r="C41" s="155">
        <v>100</v>
      </c>
    </row>
    <row r="42" spans="1:3" ht="30.75">
      <c r="A42" s="156" t="s">
        <v>1007</v>
      </c>
      <c r="B42" s="156" t="s">
        <v>551</v>
      </c>
      <c r="C42" s="155">
        <v>100</v>
      </c>
    </row>
    <row r="43" spans="1:3" ht="30.75">
      <c r="A43" s="156" t="s">
        <v>554</v>
      </c>
      <c r="B43" s="156" t="s">
        <v>555</v>
      </c>
      <c r="C43" s="155">
        <v>100</v>
      </c>
    </row>
    <row r="44" spans="1:3" ht="15">
      <c r="A44" s="156"/>
      <c r="B44" s="164" t="s">
        <v>1044</v>
      </c>
      <c r="C44" s="155"/>
    </row>
    <row r="45" spans="1:3" ht="15">
      <c r="A45" s="156" t="s">
        <v>1006</v>
      </c>
      <c r="B45" s="157" t="s">
        <v>552</v>
      </c>
      <c r="C45" s="155">
        <v>100</v>
      </c>
    </row>
    <row r="46" spans="1:3" ht="30.75">
      <c r="A46" s="156" t="s">
        <v>556</v>
      </c>
      <c r="B46" s="157" t="s">
        <v>557</v>
      </c>
      <c r="C46" s="155">
        <v>100</v>
      </c>
    </row>
    <row r="47" spans="1:3" ht="46.5">
      <c r="A47" s="156" t="s">
        <v>999</v>
      </c>
      <c r="B47" s="157" t="s">
        <v>475</v>
      </c>
      <c r="C47" s="155">
        <v>100</v>
      </c>
    </row>
    <row r="48" spans="1:3" ht="62.25">
      <c r="A48" s="156" t="s">
        <v>558</v>
      </c>
      <c r="B48" s="157" t="s">
        <v>559</v>
      </c>
      <c r="C48" s="155">
        <v>100</v>
      </c>
    </row>
    <row r="49" spans="1:3" ht="15">
      <c r="A49" s="156" t="s">
        <v>1005</v>
      </c>
      <c r="B49" s="157" t="s">
        <v>476</v>
      </c>
      <c r="C49" s="155">
        <v>100</v>
      </c>
    </row>
    <row r="50" spans="1:3" ht="15">
      <c r="A50" s="155" t="s">
        <v>560</v>
      </c>
      <c r="B50" s="157" t="s">
        <v>708</v>
      </c>
      <c r="C50" s="155">
        <v>100</v>
      </c>
    </row>
    <row r="51" spans="1:3" ht="30.75">
      <c r="A51" s="156" t="s">
        <v>1000</v>
      </c>
      <c r="B51" s="156" t="s">
        <v>477</v>
      </c>
      <c r="C51" s="155">
        <v>100</v>
      </c>
    </row>
    <row r="52" spans="1:3" ht="30.75">
      <c r="A52" s="156" t="s">
        <v>709</v>
      </c>
      <c r="B52" s="157" t="s">
        <v>710</v>
      </c>
      <c r="C52" s="155">
        <v>100</v>
      </c>
    </row>
    <row r="53" spans="1:3" ht="15">
      <c r="A53" s="156"/>
      <c r="B53" s="164" t="s">
        <v>1001</v>
      </c>
      <c r="C53" s="155"/>
    </row>
    <row r="54" spans="1:3" ht="30.75">
      <c r="A54" s="156" t="s">
        <v>1002</v>
      </c>
      <c r="B54" s="156" t="s">
        <v>480</v>
      </c>
      <c r="C54" s="155">
        <v>100</v>
      </c>
    </row>
    <row r="55" spans="1:3" ht="30.75">
      <c r="A55" s="156" t="s">
        <v>509</v>
      </c>
      <c r="B55" s="156" t="s">
        <v>510</v>
      </c>
      <c r="C55" s="155">
        <v>100</v>
      </c>
    </row>
    <row r="56" spans="1:3" ht="30.75">
      <c r="A56" s="156" t="s">
        <v>1003</v>
      </c>
      <c r="B56" s="156" t="s">
        <v>481</v>
      </c>
      <c r="C56" s="155">
        <v>100</v>
      </c>
    </row>
    <row r="57" spans="1:3" ht="30.75">
      <c r="A57" s="156" t="s">
        <v>511</v>
      </c>
      <c r="B57" s="156" t="s">
        <v>512</v>
      </c>
      <c r="C57" s="155">
        <v>100</v>
      </c>
    </row>
    <row r="58" spans="1:3" ht="30.75">
      <c r="A58" s="156" t="s">
        <v>1004</v>
      </c>
      <c r="B58" s="156" t="s">
        <v>482</v>
      </c>
      <c r="C58" s="155">
        <v>100</v>
      </c>
    </row>
    <row r="59" spans="1:3" ht="30.75">
      <c r="A59" s="156" t="s">
        <v>513</v>
      </c>
      <c r="B59" s="156" t="s">
        <v>514</v>
      </c>
      <c r="C59" s="155">
        <v>100</v>
      </c>
    </row>
    <row r="60" spans="1:3" ht="46.5">
      <c r="A60" s="87" t="s">
        <v>289</v>
      </c>
      <c r="B60" s="87" t="s">
        <v>478</v>
      </c>
      <c r="C60" s="155">
        <v>100</v>
      </c>
    </row>
    <row r="61" spans="1:3" ht="46.5">
      <c r="A61" s="165" t="s">
        <v>288</v>
      </c>
      <c r="B61" s="165" t="s">
        <v>515</v>
      </c>
      <c r="C61" s="155">
        <v>100</v>
      </c>
    </row>
    <row r="62" spans="1:3" ht="62.25">
      <c r="A62" s="87" t="s">
        <v>290</v>
      </c>
      <c r="B62" s="87" t="s">
        <v>479</v>
      </c>
      <c r="C62" s="155">
        <v>100</v>
      </c>
    </row>
    <row r="63" spans="1:3" ht="62.25">
      <c r="A63" s="165" t="s">
        <v>291</v>
      </c>
      <c r="B63" s="165" t="s">
        <v>508</v>
      </c>
      <c r="C63" s="166">
        <v>100</v>
      </c>
    </row>
    <row r="64" spans="1:3" ht="15">
      <c r="A64" s="167"/>
      <c r="B64" s="167"/>
      <c r="C64" s="168"/>
    </row>
    <row r="65" spans="1:3" ht="15">
      <c r="A65" s="123" t="s">
        <v>517</v>
      </c>
      <c r="B65" s="124"/>
      <c r="C65" s="124"/>
    </row>
    <row r="66" spans="1:3" ht="51.75" customHeight="1">
      <c r="A66" s="311" t="s">
        <v>110</v>
      </c>
      <c r="B66" s="311"/>
      <c r="C66" s="311"/>
    </row>
    <row r="67" spans="1:3" ht="15">
      <c r="A67" s="124"/>
      <c r="B67" s="124"/>
      <c r="C67" s="124"/>
    </row>
    <row r="68" spans="1:6" s="169" customFormat="1" ht="15">
      <c r="A68" s="309" t="s">
        <v>627</v>
      </c>
      <c r="B68" s="309"/>
      <c r="C68" s="309"/>
      <c r="D68" s="149"/>
      <c r="E68" s="149"/>
      <c r="F68" s="149"/>
    </row>
  </sheetData>
  <sheetProtection/>
  <mergeCells count="10">
    <mergeCell ref="A68:C68"/>
    <mergeCell ref="A1:C1"/>
    <mergeCell ref="A2:C2"/>
    <mergeCell ref="A3:C3"/>
    <mergeCell ref="A5:C5"/>
    <mergeCell ref="A4:C4"/>
    <mergeCell ref="A66:C66"/>
    <mergeCell ref="A9:C9"/>
    <mergeCell ref="A10:C10"/>
    <mergeCell ref="B7:C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G452"/>
  <sheetViews>
    <sheetView zoomScalePageLayoutView="0" workbookViewId="0" topLeftCell="C360">
      <selection activeCell="L371" sqref="L371"/>
    </sheetView>
  </sheetViews>
  <sheetFormatPr defaultColWidth="9.125" defaultRowHeight="12.75"/>
  <cols>
    <col min="1" max="1" width="82.875" style="40" customWidth="1"/>
    <col min="2" max="2" width="7.50390625" style="40" customWidth="1"/>
    <col min="3" max="3" width="14.75390625" style="40" customWidth="1"/>
    <col min="4" max="4" width="5.125" style="41" customWidth="1"/>
    <col min="5" max="5" width="16.00390625" style="41" customWidth="1"/>
    <col min="6" max="6" width="5.00390625" style="41" customWidth="1"/>
    <col min="7" max="7" width="13.125" style="44" customWidth="1"/>
    <col min="8" max="16384" width="9.125" style="40" customWidth="1"/>
  </cols>
  <sheetData>
    <row r="1" spans="3:7" s="39" customFormat="1" ht="15.75" customHeight="1">
      <c r="C1" s="354" t="s">
        <v>974</v>
      </c>
      <c r="D1" s="367"/>
      <c r="E1" s="367"/>
      <c r="F1" s="367"/>
      <c r="G1" s="367"/>
    </row>
    <row r="2" spans="3:7" s="39" customFormat="1" ht="13.5" customHeight="1">
      <c r="C2" s="354" t="s">
        <v>434</v>
      </c>
      <c r="D2" s="367"/>
      <c r="E2" s="367"/>
      <c r="F2" s="367"/>
      <c r="G2" s="367"/>
    </row>
    <row r="3" spans="3:7" s="39" customFormat="1" ht="13.5" customHeight="1">
      <c r="C3" s="354" t="s">
        <v>436</v>
      </c>
      <c r="D3" s="367"/>
      <c r="E3" s="367"/>
      <c r="F3" s="367"/>
      <c r="G3" s="367"/>
    </row>
    <row r="4" spans="3:7" s="39" customFormat="1" ht="13.5" customHeight="1">
      <c r="C4" s="354" t="s">
        <v>1053</v>
      </c>
      <c r="D4" s="367"/>
      <c r="E4" s="367"/>
      <c r="F4" s="367"/>
      <c r="G4" s="367"/>
    </row>
    <row r="5" spans="3:7" s="39" customFormat="1" ht="13.5" customHeight="1">
      <c r="C5" s="351" t="s">
        <v>622</v>
      </c>
      <c r="D5" s="367"/>
      <c r="E5" s="367"/>
      <c r="F5" s="367"/>
      <c r="G5" s="367"/>
    </row>
    <row r="6" spans="3:6" ht="15">
      <c r="C6" s="357" t="s">
        <v>1107</v>
      </c>
      <c r="D6" s="357"/>
      <c r="E6" s="357"/>
      <c r="F6" s="357"/>
    </row>
    <row r="7" spans="3:6" ht="24.75" customHeight="1">
      <c r="C7" s="357" t="s">
        <v>1228</v>
      </c>
      <c r="D7" s="358"/>
      <c r="E7" s="358"/>
      <c r="F7" s="229"/>
    </row>
    <row r="8" spans="3:6" ht="15">
      <c r="C8" s="127"/>
      <c r="D8" s="127"/>
      <c r="E8" s="127"/>
      <c r="F8" s="127"/>
    </row>
    <row r="9" spans="1:7" ht="15">
      <c r="A9" s="326" t="s">
        <v>31</v>
      </c>
      <c r="B9" s="326"/>
      <c r="C9" s="326"/>
      <c r="D9" s="326"/>
      <c r="E9" s="326"/>
      <c r="F9" s="326"/>
      <c r="G9" s="326"/>
    </row>
    <row r="10" spans="1:7" ht="15">
      <c r="A10" s="326" t="s">
        <v>376</v>
      </c>
      <c r="B10" s="326"/>
      <c r="C10" s="326"/>
      <c r="D10" s="326"/>
      <c r="E10" s="326"/>
      <c r="F10" s="326"/>
      <c r="G10" s="326"/>
    </row>
    <row r="11" spans="5:7" ht="15">
      <c r="E11" s="196" t="s">
        <v>679</v>
      </c>
      <c r="F11" s="353"/>
      <c r="G11" s="353"/>
    </row>
    <row r="12" spans="1:7" s="196" customFormat="1" ht="15">
      <c r="A12" s="215" t="s">
        <v>1072</v>
      </c>
      <c r="B12" s="215" t="s">
        <v>32</v>
      </c>
      <c r="C12" s="215" t="s">
        <v>27</v>
      </c>
      <c r="D12" s="230" t="s">
        <v>571</v>
      </c>
      <c r="E12" s="231" t="s">
        <v>1056</v>
      </c>
      <c r="F12" s="211"/>
      <c r="G12" s="212"/>
    </row>
    <row r="13" spans="1:7" s="196" customFormat="1" ht="15.75" customHeight="1">
      <c r="A13" s="42">
        <v>1</v>
      </c>
      <c r="B13" s="42">
        <v>2</v>
      </c>
      <c r="C13" s="42">
        <v>3</v>
      </c>
      <c r="D13" s="42">
        <v>4</v>
      </c>
      <c r="E13" s="195">
        <v>5</v>
      </c>
      <c r="F13" s="41"/>
      <c r="G13" s="41"/>
    </row>
    <row r="14" spans="1:7" s="196" customFormat="1" ht="30.75">
      <c r="A14" s="245" t="s">
        <v>908</v>
      </c>
      <c r="B14" s="235">
        <v>706</v>
      </c>
      <c r="C14" s="235"/>
      <c r="D14" s="235"/>
      <c r="E14" s="144">
        <f>E15+E96+E102+E114+E124+E128+E156+E189+E215+E314+E333+E334+E346</f>
        <v>1479004.5979999998</v>
      </c>
      <c r="F14" s="41"/>
      <c r="G14" s="41"/>
    </row>
    <row r="15" spans="1:7" s="196" customFormat="1" ht="30.75">
      <c r="A15" s="87" t="s">
        <v>412</v>
      </c>
      <c r="B15" s="42">
        <v>706</v>
      </c>
      <c r="C15" s="88" t="s">
        <v>328</v>
      </c>
      <c r="D15" s="88"/>
      <c r="E15" s="113">
        <f>E16+E27+E42+E73+E86+E47+E60+E64+E68+E93+E25</f>
        <v>940190.4559999999</v>
      </c>
      <c r="F15" s="213"/>
      <c r="G15" s="43"/>
    </row>
    <row r="16" spans="1:7" s="198" customFormat="1" ht="30.75">
      <c r="A16" s="87" t="s">
        <v>758</v>
      </c>
      <c r="B16" s="42">
        <v>706</v>
      </c>
      <c r="C16" s="88" t="s">
        <v>329</v>
      </c>
      <c r="D16" s="88"/>
      <c r="E16" s="113">
        <f>E17+E19+E21+E23</f>
        <v>289865.7</v>
      </c>
      <c r="F16" s="40"/>
      <c r="G16" s="40"/>
    </row>
    <row r="17" spans="1:7" s="198" customFormat="1" ht="156">
      <c r="A17" s="87" t="s">
        <v>702</v>
      </c>
      <c r="B17" s="42">
        <v>706</v>
      </c>
      <c r="C17" s="88" t="s">
        <v>760</v>
      </c>
      <c r="D17" s="88"/>
      <c r="E17" s="54">
        <f>E18</f>
        <v>150196.5</v>
      </c>
      <c r="F17" s="40"/>
      <c r="G17" s="40"/>
    </row>
    <row r="18" spans="1:7" s="198" customFormat="1" ht="30.75">
      <c r="A18" s="87" t="s">
        <v>86</v>
      </c>
      <c r="B18" s="42">
        <v>706</v>
      </c>
      <c r="C18" s="88" t="s">
        <v>760</v>
      </c>
      <c r="D18" s="88" t="s">
        <v>87</v>
      </c>
      <c r="E18" s="54">
        <v>150196.5</v>
      </c>
      <c r="F18" s="40"/>
      <c r="G18" s="40"/>
    </row>
    <row r="19" spans="1:7" s="198" customFormat="1" ht="171">
      <c r="A19" s="87" t="s">
        <v>532</v>
      </c>
      <c r="B19" s="42">
        <v>706</v>
      </c>
      <c r="C19" s="88" t="s">
        <v>761</v>
      </c>
      <c r="D19" s="88"/>
      <c r="E19" s="54">
        <f>E20</f>
        <v>2562</v>
      </c>
      <c r="F19" s="40"/>
      <c r="G19" s="40"/>
    </row>
    <row r="20" spans="1:7" s="198" customFormat="1" ht="30.75">
      <c r="A20" s="87" t="s">
        <v>86</v>
      </c>
      <c r="B20" s="42">
        <v>706</v>
      </c>
      <c r="C20" s="88" t="s">
        <v>761</v>
      </c>
      <c r="D20" s="88" t="s">
        <v>87</v>
      </c>
      <c r="E20" s="54">
        <v>2562</v>
      </c>
      <c r="F20" s="40"/>
      <c r="G20" s="40"/>
    </row>
    <row r="21" spans="1:7" s="198" customFormat="1" ht="186.75">
      <c r="A21" s="87" t="s">
        <v>120</v>
      </c>
      <c r="B21" s="42">
        <v>706</v>
      </c>
      <c r="C21" s="88" t="s">
        <v>762</v>
      </c>
      <c r="D21" s="88"/>
      <c r="E21" s="54">
        <f>E22</f>
        <v>47578.2</v>
      </c>
      <c r="F21" s="40"/>
      <c r="G21" s="40"/>
    </row>
    <row r="22" spans="1:7" s="198" customFormat="1" ht="30.75">
      <c r="A22" s="87" t="s">
        <v>86</v>
      </c>
      <c r="B22" s="42">
        <v>706</v>
      </c>
      <c r="C22" s="88" t="s">
        <v>762</v>
      </c>
      <c r="D22" s="88" t="s">
        <v>87</v>
      </c>
      <c r="E22" s="54">
        <v>47578.2</v>
      </c>
      <c r="F22" s="40"/>
      <c r="G22" s="40"/>
    </row>
    <row r="23" spans="1:7" s="198" customFormat="1" ht="15">
      <c r="A23" s="87" t="s">
        <v>1075</v>
      </c>
      <c r="B23" s="42">
        <v>706</v>
      </c>
      <c r="C23" s="88" t="s">
        <v>763</v>
      </c>
      <c r="D23" s="88"/>
      <c r="E23" s="54">
        <f>E24</f>
        <v>89529</v>
      </c>
      <c r="F23" s="40"/>
      <c r="G23" s="40"/>
    </row>
    <row r="24" spans="1:7" ht="30.75">
      <c r="A24" s="87" t="s">
        <v>86</v>
      </c>
      <c r="B24" s="42">
        <v>706</v>
      </c>
      <c r="C24" s="88" t="s">
        <v>763</v>
      </c>
      <c r="D24" s="88" t="s">
        <v>87</v>
      </c>
      <c r="E24" s="54">
        <v>89529</v>
      </c>
      <c r="F24" s="40"/>
      <c r="G24" s="40"/>
    </row>
    <row r="25" spans="1:7" ht="46.5">
      <c r="A25" s="87" t="s">
        <v>531</v>
      </c>
      <c r="B25" s="42">
        <v>706</v>
      </c>
      <c r="C25" s="88" t="s">
        <v>1166</v>
      </c>
      <c r="D25" s="88"/>
      <c r="E25" s="54">
        <f>E26</f>
        <v>7500</v>
      </c>
      <c r="F25" s="40"/>
      <c r="G25" s="40"/>
    </row>
    <row r="26" spans="1:7" ht="30.75">
      <c r="A26" s="87" t="s">
        <v>86</v>
      </c>
      <c r="B26" s="42">
        <v>706</v>
      </c>
      <c r="C26" s="88" t="s">
        <v>1166</v>
      </c>
      <c r="D26" s="88" t="s">
        <v>87</v>
      </c>
      <c r="E26" s="54">
        <v>7500</v>
      </c>
      <c r="F26" s="40"/>
      <c r="G26" s="40"/>
    </row>
    <row r="27" spans="1:7" ht="30.75">
      <c r="A27" s="87" t="s">
        <v>341</v>
      </c>
      <c r="B27" s="42">
        <v>706</v>
      </c>
      <c r="C27" s="88" t="s">
        <v>179</v>
      </c>
      <c r="D27" s="88"/>
      <c r="E27" s="54">
        <f>E28+E30+E32+E34+E36+E38+E40</f>
        <v>467092.99999999994</v>
      </c>
      <c r="F27" s="40"/>
      <c r="G27" s="40"/>
    </row>
    <row r="28" spans="1:7" ht="140.25">
      <c r="A28" s="87" t="s">
        <v>533</v>
      </c>
      <c r="B28" s="42">
        <v>706</v>
      </c>
      <c r="C28" s="88" t="s">
        <v>180</v>
      </c>
      <c r="D28" s="88"/>
      <c r="E28" s="54">
        <f>E29</f>
        <v>284343.1</v>
      </c>
      <c r="F28" s="213"/>
      <c r="G28" s="214"/>
    </row>
    <row r="29" spans="1:7" ht="30.75">
      <c r="A29" s="87" t="s">
        <v>86</v>
      </c>
      <c r="B29" s="42">
        <v>706</v>
      </c>
      <c r="C29" s="88" t="s">
        <v>180</v>
      </c>
      <c r="D29" s="88" t="s">
        <v>87</v>
      </c>
      <c r="E29" s="54">
        <v>284343.1</v>
      </c>
      <c r="F29" s="213"/>
      <c r="G29" s="43"/>
    </row>
    <row r="30" spans="1:7" ht="156">
      <c r="A30" s="87" t="s">
        <v>111</v>
      </c>
      <c r="B30" s="42">
        <v>706</v>
      </c>
      <c r="C30" s="88" t="s">
        <v>181</v>
      </c>
      <c r="D30" s="88"/>
      <c r="E30" s="54">
        <f>E31</f>
        <v>9720</v>
      </c>
      <c r="F30" s="213"/>
      <c r="G30" s="43"/>
    </row>
    <row r="31" spans="1:7" ht="30.75">
      <c r="A31" s="87" t="s">
        <v>86</v>
      </c>
      <c r="B31" s="42">
        <v>706</v>
      </c>
      <c r="C31" s="88" t="s">
        <v>181</v>
      </c>
      <c r="D31" s="88" t="s">
        <v>87</v>
      </c>
      <c r="E31" s="54">
        <v>9720</v>
      </c>
      <c r="F31" s="213"/>
      <c r="G31" s="43"/>
    </row>
    <row r="32" spans="1:7" ht="171">
      <c r="A32" s="87" t="s">
        <v>121</v>
      </c>
      <c r="B32" s="42">
        <v>706</v>
      </c>
      <c r="C32" s="88" t="s">
        <v>182</v>
      </c>
      <c r="D32" s="88"/>
      <c r="E32" s="54">
        <f>E33</f>
        <v>33559.8</v>
      </c>
      <c r="F32" s="213"/>
      <c r="G32" s="43"/>
    </row>
    <row r="33" spans="1:7" ht="30.75">
      <c r="A33" s="87" t="s">
        <v>86</v>
      </c>
      <c r="B33" s="42">
        <v>706</v>
      </c>
      <c r="C33" s="88" t="s">
        <v>182</v>
      </c>
      <c r="D33" s="88" t="s">
        <v>87</v>
      </c>
      <c r="E33" s="54">
        <v>33559.8</v>
      </c>
      <c r="F33" s="213"/>
      <c r="G33" s="43"/>
    </row>
    <row r="34" spans="1:7" ht="30.75">
      <c r="A34" s="87" t="s">
        <v>88</v>
      </c>
      <c r="B34" s="42">
        <v>706</v>
      </c>
      <c r="C34" s="88" t="s">
        <v>183</v>
      </c>
      <c r="D34" s="88"/>
      <c r="E34" s="54">
        <f>E35</f>
        <v>129116.2</v>
      </c>
      <c r="F34" s="213"/>
      <c r="G34" s="43"/>
    </row>
    <row r="35" spans="1:7" ht="30.75">
      <c r="A35" s="87" t="s">
        <v>86</v>
      </c>
      <c r="B35" s="42">
        <v>706</v>
      </c>
      <c r="C35" s="88" t="s">
        <v>183</v>
      </c>
      <c r="D35" s="88" t="s">
        <v>87</v>
      </c>
      <c r="E35" s="54">
        <v>129116.2</v>
      </c>
      <c r="F35" s="213"/>
      <c r="G35" s="43"/>
    </row>
    <row r="36" spans="1:7" ht="30.75">
      <c r="A36" s="87" t="s">
        <v>1108</v>
      </c>
      <c r="B36" s="42">
        <v>706</v>
      </c>
      <c r="C36" s="88" t="s">
        <v>1109</v>
      </c>
      <c r="D36" s="88"/>
      <c r="E36" s="54">
        <f>E37</f>
        <v>796.1</v>
      </c>
      <c r="F36" s="213"/>
      <c r="G36" s="43"/>
    </row>
    <row r="37" spans="1:7" ht="30.75">
      <c r="A37" s="87" t="s">
        <v>86</v>
      </c>
      <c r="B37" s="42">
        <v>706</v>
      </c>
      <c r="C37" s="88" t="s">
        <v>1109</v>
      </c>
      <c r="D37" s="88" t="s">
        <v>87</v>
      </c>
      <c r="E37" s="54">
        <v>796.1</v>
      </c>
      <c r="F37" s="213"/>
      <c r="G37" s="43"/>
    </row>
    <row r="38" spans="1:7" ht="46.5">
      <c r="A38" s="87" t="s">
        <v>1110</v>
      </c>
      <c r="B38" s="42">
        <v>706</v>
      </c>
      <c r="C38" s="88" t="s">
        <v>1111</v>
      </c>
      <c r="D38" s="88"/>
      <c r="E38" s="54">
        <f>E39</f>
        <v>39.8</v>
      </c>
      <c r="F38" s="213"/>
      <c r="G38" s="43"/>
    </row>
    <row r="39" spans="1:7" ht="30.75">
      <c r="A39" s="87" t="s">
        <v>86</v>
      </c>
      <c r="B39" s="42">
        <v>706</v>
      </c>
      <c r="C39" s="88" t="s">
        <v>1111</v>
      </c>
      <c r="D39" s="88" t="s">
        <v>87</v>
      </c>
      <c r="E39" s="54">
        <v>39.8</v>
      </c>
      <c r="F39" s="213"/>
      <c r="G39" s="43"/>
    </row>
    <row r="40" spans="1:7" ht="46.5">
      <c r="A40" s="87" t="s">
        <v>531</v>
      </c>
      <c r="B40" s="42">
        <v>706</v>
      </c>
      <c r="C40" s="88" t="s">
        <v>184</v>
      </c>
      <c r="D40" s="88"/>
      <c r="E40" s="54">
        <f>E41</f>
        <v>9518</v>
      </c>
      <c r="F40" s="213"/>
      <c r="G40" s="43"/>
    </row>
    <row r="41" spans="1:7" ht="30.75">
      <c r="A41" s="87" t="s">
        <v>86</v>
      </c>
      <c r="B41" s="42">
        <v>706</v>
      </c>
      <c r="C41" s="88" t="s">
        <v>184</v>
      </c>
      <c r="D41" s="88" t="s">
        <v>87</v>
      </c>
      <c r="E41" s="54">
        <v>9518</v>
      </c>
      <c r="F41" s="213"/>
      <c r="G41" s="43"/>
    </row>
    <row r="42" spans="1:7" ht="30.75">
      <c r="A42" s="87" t="s">
        <v>185</v>
      </c>
      <c r="B42" s="42">
        <v>706</v>
      </c>
      <c r="C42" s="88" t="s">
        <v>186</v>
      </c>
      <c r="D42" s="88"/>
      <c r="E42" s="54">
        <f>E43+E45</f>
        <v>56031</v>
      </c>
      <c r="F42" s="213"/>
      <c r="G42" s="43"/>
    </row>
    <row r="43" spans="1:7" ht="15">
      <c r="A43" s="87" t="s">
        <v>1073</v>
      </c>
      <c r="B43" s="42">
        <v>706</v>
      </c>
      <c r="C43" s="88" t="s">
        <v>187</v>
      </c>
      <c r="D43" s="88"/>
      <c r="E43" s="54">
        <f>E44</f>
        <v>55031</v>
      </c>
      <c r="F43" s="213"/>
      <c r="G43" s="43"/>
    </row>
    <row r="44" spans="1:7" ht="30.75">
      <c r="A44" s="87" t="s">
        <v>86</v>
      </c>
      <c r="B44" s="42">
        <v>706</v>
      </c>
      <c r="C44" s="88" t="s">
        <v>187</v>
      </c>
      <c r="D44" s="88" t="s">
        <v>87</v>
      </c>
      <c r="E44" s="54">
        <v>55031</v>
      </c>
      <c r="F44" s="213"/>
      <c r="G44" s="43"/>
    </row>
    <row r="45" spans="1:7" ht="46.5">
      <c r="A45" s="87" t="s">
        <v>531</v>
      </c>
      <c r="B45" s="42">
        <v>706</v>
      </c>
      <c r="C45" s="88" t="s">
        <v>1167</v>
      </c>
      <c r="D45" s="88"/>
      <c r="E45" s="54">
        <f>E46</f>
        <v>1000</v>
      </c>
      <c r="F45" s="213"/>
      <c r="G45" s="43"/>
    </row>
    <row r="46" spans="1:7" ht="30.75">
      <c r="A46" s="87" t="s">
        <v>86</v>
      </c>
      <c r="B46" s="42">
        <v>706</v>
      </c>
      <c r="C46" s="88" t="s">
        <v>1167</v>
      </c>
      <c r="D46" s="88" t="s">
        <v>87</v>
      </c>
      <c r="E46" s="54">
        <v>1000</v>
      </c>
      <c r="F46" s="213"/>
      <c r="G46" s="43"/>
    </row>
    <row r="47" spans="1:7" ht="30.75">
      <c r="A47" s="87" t="s">
        <v>348</v>
      </c>
      <c r="B47" s="42">
        <v>706</v>
      </c>
      <c r="C47" s="88" t="s">
        <v>189</v>
      </c>
      <c r="D47" s="88"/>
      <c r="E47" s="113">
        <f>E50+E55+E58+E48+E53</f>
        <v>20843.852999999996</v>
      </c>
      <c r="F47" s="213"/>
      <c r="G47" s="43"/>
    </row>
    <row r="48" spans="1:7" ht="15">
      <c r="A48" s="87" t="s">
        <v>474</v>
      </c>
      <c r="B48" s="42">
        <v>706</v>
      </c>
      <c r="C48" s="88" t="s">
        <v>173</v>
      </c>
      <c r="D48" s="86"/>
      <c r="E48" s="54">
        <f>E49</f>
        <v>250</v>
      </c>
      <c r="F48" s="213"/>
      <c r="G48" s="43"/>
    </row>
    <row r="49" spans="1:7" ht="30.75">
      <c r="A49" s="87" t="s">
        <v>733</v>
      </c>
      <c r="B49" s="42">
        <v>706</v>
      </c>
      <c r="C49" s="88" t="s">
        <v>173</v>
      </c>
      <c r="D49" s="88" t="s">
        <v>79</v>
      </c>
      <c r="E49" s="54">
        <v>250</v>
      </c>
      <c r="F49" s="213"/>
      <c r="G49" s="43"/>
    </row>
    <row r="50" spans="1:7" ht="15">
      <c r="A50" s="87" t="s">
        <v>451</v>
      </c>
      <c r="B50" s="42">
        <v>706</v>
      </c>
      <c r="C50" s="88" t="s">
        <v>315</v>
      </c>
      <c r="D50" s="88"/>
      <c r="E50" s="54">
        <f>E52+E51</f>
        <v>1850</v>
      </c>
      <c r="F50" s="213"/>
      <c r="G50" s="43"/>
    </row>
    <row r="51" spans="1:7" ht="15">
      <c r="A51" s="87" t="s">
        <v>91</v>
      </c>
      <c r="B51" s="42">
        <v>706</v>
      </c>
      <c r="C51" s="88" t="s">
        <v>315</v>
      </c>
      <c r="D51" s="88" t="s">
        <v>90</v>
      </c>
      <c r="E51" s="54">
        <v>400</v>
      </c>
      <c r="F51" s="213"/>
      <c r="G51" s="43"/>
    </row>
    <row r="52" spans="1:7" ht="30.75">
      <c r="A52" s="87" t="s">
        <v>86</v>
      </c>
      <c r="B52" s="42">
        <v>706</v>
      </c>
      <c r="C52" s="88" t="s">
        <v>315</v>
      </c>
      <c r="D52" s="88" t="s">
        <v>87</v>
      </c>
      <c r="E52" s="54">
        <v>1450</v>
      </c>
      <c r="F52" s="213"/>
      <c r="G52" s="43"/>
    </row>
    <row r="53" spans="1:7" ht="15">
      <c r="A53" s="87" t="s">
        <v>940</v>
      </c>
      <c r="B53" s="42">
        <v>706</v>
      </c>
      <c r="C53" s="88" t="s">
        <v>941</v>
      </c>
      <c r="D53" s="88"/>
      <c r="E53" s="113">
        <f>E54</f>
        <v>1413.153</v>
      </c>
      <c r="F53" s="213"/>
      <c r="G53" s="43"/>
    </row>
    <row r="54" spans="1:7" ht="30.75">
      <c r="A54" s="87" t="s">
        <v>86</v>
      </c>
      <c r="B54" s="42">
        <v>706</v>
      </c>
      <c r="C54" s="88" t="s">
        <v>941</v>
      </c>
      <c r="D54" s="88" t="s">
        <v>87</v>
      </c>
      <c r="E54" s="113">
        <v>1413.153</v>
      </c>
      <c r="F54" s="213"/>
      <c r="G54" s="43"/>
    </row>
    <row r="55" spans="1:7" ht="46.5">
      <c r="A55" s="87" t="s">
        <v>112</v>
      </c>
      <c r="B55" s="42">
        <v>706</v>
      </c>
      <c r="C55" s="88" t="s">
        <v>316</v>
      </c>
      <c r="D55" s="88"/>
      <c r="E55" s="54">
        <f>E56+E57</f>
        <v>15558.1</v>
      </c>
      <c r="F55" s="213"/>
      <c r="G55" s="43"/>
    </row>
    <row r="56" spans="1:7" ht="15">
      <c r="A56" s="87" t="s">
        <v>91</v>
      </c>
      <c r="B56" s="42">
        <v>706</v>
      </c>
      <c r="C56" s="88" t="s">
        <v>316</v>
      </c>
      <c r="D56" s="88" t="s">
        <v>90</v>
      </c>
      <c r="E56" s="54">
        <v>10266.1</v>
      </c>
      <c r="F56" s="213"/>
      <c r="G56" s="43"/>
    </row>
    <row r="57" spans="1:7" ht="30.75">
      <c r="A57" s="87" t="s">
        <v>86</v>
      </c>
      <c r="B57" s="42">
        <v>706</v>
      </c>
      <c r="C57" s="88" t="s">
        <v>316</v>
      </c>
      <c r="D57" s="88" t="s">
        <v>87</v>
      </c>
      <c r="E57" s="54">
        <v>5292</v>
      </c>
      <c r="F57" s="213"/>
      <c r="G57" s="43"/>
    </row>
    <row r="58" spans="1:7" ht="30.75">
      <c r="A58" s="87" t="s">
        <v>4</v>
      </c>
      <c r="B58" s="42">
        <v>706</v>
      </c>
      <c r="C58" s="88" t="s">
        <v>317</v>
      </c>
      <c r="D58" s="88"/>
      <c r="E58" s="54">
        <f>E59</f>
        <v>1772.6</v>
      </c>
      <c r="F58" s="213"/>
      <c r="G58" s="43"/>
    </row>
    <row r="59" spans="1:7" ht="15">
      <c r="A59" s="87" t="s">
        <v>91</v>
      </c>
      <c r="B59" s="42">
        <v>706</v>
      </c>
      <c r="C59" s="88" t="s">
        <v>317</v>
      </c>
      <c r="D59" s="88" t="s">
        <v>90</v>
      </c>
      <c r="E59" s="54">
        <v>1772.6</v>
      </c>
      <c r="F59" s="213"/>
      <c r="G59" s="43"/>
    </row>
    <row r="60" spans="1:7" ht="30.75">
      <c r="A60" s="87" t="s">
        <v>342</v>
      </c>
      <c r="B60" s="42">
        <v>706</v>
      </c>
      <c r="C60" s="88" t="s">
        <v>191</v>
      </c>
      <c r="D60" s="88"/>
      <c r="E60" s="54">
        <f>E61</f>
        <v>1750</v>
      </c>
      <c r="F60" s="213"/>
      <c r="G60" s="43"/>
    </row>
    <row r="61" spans="1:7" ht="15">
      <c r="A61" s="87" t="s">
        <v>588</v>
      </c>
      <c r="B61" s="42">
        <v>706</v>
      </c>
      <c r="C61" s="88" t="s">
        <v>318</v>
      </c>
      <c r="D61" s="88"/>
      <c r="E61" s="54">
        <f>E62+E63</f>
        <v>1750</v>
      </c>
      <c r="F61" s="213"/>
      <c r="G61" s="43"/>
    </row>
    <row r="62" spans="1:7" ht="46.5">
      <c r="A62" s="87" t="s">
        <v>77</v>
      </c>
      <c r="B62" s="42">
        <v>706</v>
      </c>
      <c r="C62" s="88" t="s">
        <v>318</v>
      </c>
      <c r="D62" s="88" t="s">
        <v>78</v>
      </c>
      <c r="E62" s="54">
        <v>1030</v>
      </c>
      <c r="F62" s="213"/>
      <c r="G62" s="43"/>
    </row>
    <row r="63" spans="1:7" ht="30.75">
      <c r="A63" s="87" t="s">
        <v>733</v>
      </c>
      <c r="B63" s="42">
        <v>706</v>
      </c>
      <c r="C63" s="88" t="s">
        <v>318</v>
      </c>
      <c r="D63" s="88" t="s">
        <v>79</v>
      </c>
      <c r="E63" s="54">
        <v>720</v>
      </c>
      <c r="F63" s="213"/>
      <c r="G63" s="43"/>
    </row>
    <row r="64" spans="1:7" ht="30.75">
      <c r="A64" s="87" t="s">
        <v>299</v>
      </c>
      <c r="B64" s="42">
        <v>706</v>
      </c>
      <c r="C64" s="88" t="s">
        <v>193</v>
      </c>
      <c r="D64" s="88"/>
      <c r="E64" s="54">
        <f>E65</f>
        <v>500</v>
      </c>
      <c r="F64" s="213"/>
      <c r="G64" s="43"/>
    </row>
    <row r="65" spans="1:7" ht="15">
      <c r="A65" s="87" t="s">
        <v>95</v>
      </c>
      <c r="B65" s="42">
        <v>706</v>
      </c>
      <c r="C65" s="88" t="s">
        <v>319</v>
      </c>
      <c r="D65" s="88"/>
      <c r="E65" s="54">
        <f>E66+E67</f>
        <v>500</v>
      </c>
      <c r="F65" s="213"/>
      <c r="G65" s="43"/>
    </row>
    <row r="66" spans="1:7" ht="46.5">
      <c r="A66" s="87" t="s">
        <v>77</v>
      </c>
      <c r="B66" s="42">
        <v>706</v>
      </c>
      <c r="C66" s="88" t="s">
        <v>319</v>
      </c>
      <c r="D66" s="88" t="s">
        <v>78</v>
      </c>
      <c r="E66" s="54">
        <v>70</v>
      </c>
      <c r="F66" s="213"/>
      <c r="G66" s="43"/>
    </row>
    <row r="67" spans="1:7" ht="30.75">
      <c r="A67" s="87" t="s">
        <v>733</v>
      </c>
      <c r="B67" s="42">
        <v>706</v>
      </c>
      <c r="C67" s="88" t="s">
        <v>319</v>
      </c>
      <c r="D67" s="88" t="s">
        <v>79</v>
      </c>
      <c r="E67" s="54">
        <v>430</v>
      </c>
      <c r="F67" s="213"/>
      <c r="G67" s="43"/>
    </row>
    <row r="68" spans="1:7" ht="30.75">
      <c r="A68" s="87" t="s">
        <v>197</v>
      </c>
      <c r="B68" s="42">
        <v>706</v>
      </c>
      <c r="C68" s="88" t="s">
        <v>195</v>
      </c>
      <c r="D68" s="88"/>
      <c r="E68" s="54">
        <f>E69</f>
        <v>24913</v>
      </c>
      <c r="F68" s="213"/>
      <c r="G68" s="43"/>
    </row>
    <row r="69" spans="1:7" ht="46.5">
      <c r="A69" s="87" t="s">
        <v>449</v>
      </c>
      <c r="B69" s="42">
        <v>706</v>
      </c>
      <c r="C69" s="88" t="s">
        <v>320</v>
      </c>
      <c r="D69" s="88"/>
      <c r="E69" s="54">
        <f>E70+E71+E72</f>
        <v>24913</v>
      </c>
      <c r="F69" s="213"/>
      <c r="G69" s="43"/>
    </row>
    <row r="70" spans="1:7" ht="46.5">
      <c r="A70" s="87" t="s">
        <v>77</v>
      </c>
      <c r="B70" s="42">
        <v>706</v>
      </c>
      <c r="C70" s="88" t="s">
        <v>320</v>
      </c>
      <c r="D70" s="88" t="s">
        <v>78</v>
      </c>
      <c r="E70" s="54">
        <v>20214</v>
      </c>
      <c r="F70" s="213"/>
      <c r="G70" s="43"/>
    </row>
    <row r="71" spans="1:7" ht="30.75">
      <c r="A71" s="87" t="s">
        <v>733</v>
      </c>
      <c r="B71" s="42">
        <v>706</v>
      </c>
      <c r="C71" s="88" t="s">
        <v>320</v>
      </c>
      <c r="D71" s="88" t="s">
        <v>79</v>
      </c>
      <c r="E71" s="54">
        <v>4347</v>
      </c>
      <c r="F71" s="213"/>
      <c r="G71" s="43"/>
    </row>
    <row r="72" spans="1:7" ht="15">
      <c r="A72" s="87" t="s">
        <v>80</v>
      </c>
      <c r="B72" s="42">
        <v>706</v>
      </c>
      <c r="C72" s="88" t="s">
        <v>320</v>
      </c>
      <c r="D72" s="88" t="s">
        <v>81</v>
      </c>
      <c r="E72" s="54">
        <v>352</v>
      </c>
      <c r="F72" s="213"/>
      <c r="G72" s="43"/>
    </row>
    <row r="73" spans="1:7" ht="46.5">
      <c r="A73" s="87" t="s">
        <v>343</v>
      </c>
      <c r="B73" s="42">
        <v>706</v>
      </c>
      <c r="C73" s="88" t="s">
        <v>196</v>
      </c>
      <c r="D73" s="88"/>
      <c r="E73" s="54">
        <f>E74+E76+E78+E80+E82+E84</f>
        <v>37707.00000000001</v>
      </c>
      <c r="F73" s="213"/>
      <c r="G73" s="43"/>
    </row>
    <row r="74" spans="1:7" ht="15">
      <c r="A74" s="87" t="s">
        <v>746</v>
      </c>
      <c r="B74" s="42">
        <v>706</v>
      </c>
      <c r="C74" s="88" t="s">
        <v>982</v>
      </c>
      <c r="D74" s="88"/>
      <c r="E74" s="54">
        <f>E75</f>
        <v>5600</v>
      </c>
      <c r="F74" s="213"/>
      <c r="G74" s="43"/>
    </row>
    <row r="75" spans="1:7" ht="30.75">
      <c r="A75" s="87" t="s">
        <v>86</v>
      </c>
      <c r="B75" s="42">
        <v>706</v>
      </c>
      <c r="C75" s="88" t="s">
        <v>982</v>
      </c>
      <c r="D75" s="88" t="s">
        <v>87</v>
      </c>
      <c r="E75" s="54">
        <v>5600</v>
      </c>
      <c r="F75" s="213"/>
      <c r="G75" s="43"/>
    </row>
    <row r="76" spans="1:7" ht="30.75">
      <c r="A76" s="87" t="s">
        <v>747</v>
      </c>
      <c r="B76" s="42">
        <v>706</v>
      </c>
      <c r="C76" s="88" t="s">
        <v>983</v>
      </c>
      <c r="D76" s="88"/>
      <c r="E76" s="54">
        <f>E77</f>
        <v>8419</v>
      </c>
      <c r="F76" s="213"/>
      <c r="G76" s="43"/>
    </row>
    <row r="77" spans="1:7" ht="30.75">
      <c r="A77" s="87" t="s">
        <v>86</v>
      </c>
      <c r="B77" s="42">
        <v>706</v>
      </c>
      <c r="C77" s="88" t="s">
        <v>983</v>
      </c>
      <c r="D77" s="88" t="s">
        <v>87</v>
      </c>
      <c r="E77" s="54">
        <v>8419</v>
      </c>
      <c r="F77" s="213"/>
      <c r="G77" s="43"/>
    </row>
    <row r="78" spans="1:7" ht="78">
      <c r="A78" s="87" t="s">
        <v>655</v>
      </c>
      <c r="B78" s="42">
        <v>706</v>
      </c>
      <c r="C78" s="88" t="s">
        <v>321</v>
      </c>
      <c r="D78" s="195"/>
      <c r="E78" s="54">
        <f>E79</f>
        <v>14402.8</v>
      </c>
      <c r="G78" s="43"/>
    </row>
    <row r="79" spans="1:7" ht="30.75">
      <c r="A79" s="87" t="s">
        <v>86</v>
      </c>
      <c r="B79" s="42">
        <v>706</v>
      </c>
      <c r="C79" s="88" t="s">
        <v>321</v>
      </c>
      <c r="D79" s="88" t="s">
        <v>87</v>
      </c>
      <c r="E79" s="54">
        <v>14402.8</v>
      </c>
      <c r="G79" s="43"/>
    </row>
    <row r="80" spans="1:7" ht="46.5">
      <c r="A80" s="87" t="s">
        <v>114</v>
      </c>
      <c r="B80" s="42">
        <v>706</v>
      </c>
      <c r="C80" s="88" t="s">
        <v>322</v>
      </c>
      <c r="D80" s="88"/>
      <c r="E80" s="54">
        <f>E81</f>
        <v>6884.5</v>
      </c>
      <c r="G80" s="43"/>
    </row>
    <row r="81" spans="1:7" ht="30.75">
      <c r="A81" s="87" t="s">
        <v>86</v>
      </c>
      <c r="B81" s="42">
        <v>706</v>
      </c>
      <c r="C81" s="88" t="s">
        <v>322</v>
      </c>
      <c r="D81" s="88" t="s">
        <v>87</v>
      </c>
      <c r="E81" s="54">
        <v>6884.5</v>
      </c>
      <c r="G81" s="43"/>
    </row>
    <row r="82" spans="1:7" ht="15" customHeight="1">
      <c r="A82" s="87" t="s">
        <v>113</v>
      </c>
      <c r="B82" s="42">
        <v>706</v>
      </c>
      <c r="C82" s="88" t="s">
        <v>323</v>
      </c>
      <c r="D82" s="88"/>
      <c r="E82" s="54">
        <f>E83</f>
        <v>1627.9</v>
      </c>
      <c r="G82" s="43"/>
    </row>
    <row r="83" spans="1:7" ht="30.75">
      <c r="A83" s="87" t="s">
        <v>86</v>
      </c>
      <c r="B83" s="42">
        <v>706</v>
      </c>
      <c r="C83" s="88" t="s">
        <v>323</v>
      </c>
      <c r="D83" s="88" t="s">
        <v>90</v>
      </c>
      <c r="E83" s="54">
        <v>1627.9</v>
      </c>
      <c r="G83" s="43"/>
    </row>
    <row r="84" spans="1:7" ht="108.75">
      <c r="A84" s="87" t="s">
        <v>534</v>
      </c>
      <c r="B84" s="42">
        <v>706</v>
      </c>
      <c r="C84" s="88" t="s">
        <v>324</v>
      </c>
      <c r="D84" s="88"/>
      <c r="E84" s="54">
        <f>E85</f>
        <v>772.8</v>
      </c>
      <c r="G84" s="43"/>
    </row>
    <row r="85" spans="1:7" ht="15">
      <c r="A85" s="87" t="s">
        <v>91</v>
      </c>
      <c r="B85" s="42">
        <v>706</v>
      </c>
      <c r="C85" s="88" t="s">
        <v>324</v>
      </c>
      <c r="D85" s="88" t="s">
        <v>90</v>
      </c>
      <c r="E85" s="54">
        <v>772.8</v>
      </c>
      <c r="G85" s="43"/>
    </row>
    <row r="86" spans="1:7" ht="46.5">
      <c r="A86" s="87" t="s">
        <v>344</v>
      </c>
      <c r="B86" s="42">
        <v>706</v>
      </c>
      <c r="C86" s="88" t="s">
        <v>198</v>
      </c>
      <c r="D86" s="88"/>
      <c r="E86" s="54">
        <f>E87+E89+E91</f>
        <v>33641.6</v>
      </c>
      <c r="G86" s="43"/>
    </row>
    <row r="87" spans="1:7" ht="30.75">
      <c r="A87" s="87" t="s">
        <v>1084</v>
      </c>
      <c r="B87" s="42">
        <v>706</v>
      </c>
      <c r="C87" s="88" t="s">
        <v>333</v>
      </c>
      <c r="D87" s="88"/>
      <c r="E87" s="54">
        <f>E88</f>
        <v>280</v>
      </c>
      <c r="G87" s="43"/>
    </row>
    <row r="88" spans="1:7" ht="30.75">
      <c r="A88" s="87" t="s">
        <v>733</v>
      </c>
      <c r="B88" s="42">
        <v>706</v>
      </c>
      <c r="C88" s="88" t="s">
        <v>333</v>
      </c>
      <c r="D88" s="88" t="s">
        <v>79</v>
      </c>
      <c r="E88" s="54">
        <v>280</v>
      </c>
      <c r="G88" s="43"/>
    </row>
    <row r="89" spans="1:7" s="198" customFormat="1" ht="171">
      <c r="A89" s="87" t="s">
        <v>388</v>
      </c>
      <c r="B89" s="42">
        <v>706</v>
      </c>
      <c r="C89" s="88" t="s">
        <v>387</v>
      </c>
      <c r="D89" s="195"/>
      <c r="E89" s="54">
        <f>E90</f>
        <v>32302.3</v>
      </c>
      <c r="F89" s="41"/>
      <c r="G89" s="43"/>
    </row>
    <row r="90" spans="1:7" ht="15">
      <c r="A90" s="87" t="s">
        <v>91</v>
      </c>
      <c r="B90" s="42">
        <v>706</v>
      </c>
      <c r="C90" s="88" t="s">
        <v>387</v>
      </c>
      <c r="D90" s="88" t="s">
        <v>90</v>
      </c>
      <c r="E90" s="54">
        <v>32302.3</v>
      </c>
      <c r="G90" s="43"/>
    </row>
    <row r="91" spans="1:7" ht="30.75">
      <c r="A91" s="87" t="s">
        <v>92</v>
      </c>
      <c r="B91" s="42">
        <v>706</v>
      </c>
      <c r="C91" s="88" t="s">
        <v>325</v>
      </c>
      <c r="D91" s="88"/>
      <c r="E91" s="54">
        <f>E92</f>
        <v>1059.3</v>
      </c>
      <c r="G91" s="43"/>
    </row>
    <row r="92" spans="1:7" ht="15">
      <c r="A92" s="87" t="s">
        <v>91</v>
      </c>
      <c r="B92" s="42">
        <v>706</v>
      </c>
      <c r="C92" s="88" t="s">
        <v>325</v>
      </c>
      <c r="D92" s="88" t="s">
        <v>90</v>
      </c>
      <c r="E92" s="54">
        <v>1059.3</v>
      </c>
      <c r="G92" s="43"/>
    </row>
    <row r="93" spans="1:7" ht="46.5">
      <c r="A93" s="87" t="s">
        <v>936</v>
      </c>
      <c r="B93" s="42">
        <v>706</v>
      </c>
      <c r="C93" s="88" t="s">
        <v>937</v>
      </c>
      <c r="D93" s="88"/>
      <c r="E93" s="113">
        <f>E94</f>
        <v>345.303</v>
      </c>
      <c r="G93" s="43"/>
    </row>
    <row r="94" spans="1:7" ht="30.75">
      <c r="A94" s="87" t="s">
        <v>938</v>
      </c>
      <c r="B94" s="42">
        <v>706</v>
      </c>
      <c r="C94" s="88" t="s">
        <v>939</v>
      </c>
      <c r="D94" s="88"/>
      <c r="E94" s="113">
        <f>E95</f>
        <v>345.303</v>
      </c>
      <c r="G94" s="43"/>
    </row>
    <row r="95" spans="1:7" ht="30.75">
      <c r="A95" s="87" t="s">
        <v>86</v>
      </c>
      <c r="B95" s="42">
        <v>706</v>
      </c>
      <c r="C95" s="88" t="s">
        <v>939</v>
      </c>
      <c r="D95" s="88" t="s">
        <v>87</v>
      </c>
      <c r="E95" s="113">
        <v>345.303</v>
      </c>
      <c r="G95" s="43"/>
    </row>
    <row r="96" spans="1:7" ht="46.5">
      <c r="A96" s="87" t="s">
        <v>413</v>
      </c>
      <c r="B96" s="42">
        <v>706</v>
      </c>
      <c r="C96" s="88" t="s">
        <v>199</v>
      </c>
      <c r="D96" s="88"/>
      <c r="E96" s="54">
        <f>E97</f>
        <v>6029</v>
      </c>
      <c r="G96" s="43"/>
    </row>
    <row r="97" spans="1:7" ht="30.75">
      <c r="A97" s="87" t="s">
        <v>203</v>
      </c>
      <c r="B97" s="42">
        <v>706</v>
      </c>
      <c r="C97" s="88" t="s">
        <v>990</v>
      </c>
      <c r="D97" s="88"/>
      <c r="E97" s="54">
        <f>E98</f>
        <v>6029</v>
      </c>
      <c r="G97" s="43"/>
    </row>
    <row r="98" spans="1:7" ht="15">
      <c r="A98" s="87" t="s">
        <v>737</v>
      </c>
      <c r="B98" s="42">
        <v>706</v>
      </c>
      <c r="C98" s="88" t="s">
        <v>994</v>
      </c>
      <c r="D98" s="88"/>
      <c r="E98" s="54">
        <f>E99+E100+E101</f>
        <v>6029</v>
      </c>
      <c r="G98" s="43"/>
    </row>
    <row r="99" spans="1:7" ht="46.5">
      <c r="A99" s="87" t="s">
        <v>77</v>
      </c>
      <c r="B99" s="42">
        <v>706</v>
      </c>
      <c r="C99" s="88" t="s">
        <v>994</v>
      </c>
      <c r="D99" s="88" t="s">
        <v>78</v>
      </c>
      <c r="E99" s="54">
        <v>5140</v>
      </c>
      <c r="G99" s="43"/>
    </row>
    <row r="100" spans="1:7" ht="30.75">
      <c r="A100" s="87" t="s">
        <v>733</v>
      </c>
      <c r="B100" s="42">
        <v>706</v>
      </c>
      <c r="C100" s="88" t="s">
        <v>994</v>
      </c>
      <c r="D100" s="88" t="s">
        <v>79</v>
      </c>
      <c r="E100" s="54">
        <v>888</v>
      </c>
      <c r="F100" s="251"/>
      <c r="G100" s="43"/>
    </row>
    <row r="101" spans="1:7" ht="15">
      <c r="A101" s="87" t="s">
        <v>80</v>
      </c>
      <c r="B101" s="42">
        <v>706</v>
      </c>
      <c r="C101" s="88" t="s">
        <v>994</v>
      </c>
      <c r="D101" s="88" t="s">
        <v>81</v>
      </c>
      <c r="E101" s="54">
        <v>1</v>
      </c>
      <c r="F101" s="251"/>
      <c r="G101" s="43"/>
    </row>
    <row r="102" spans="1:7" ht="30.75">
      <c r="A102" s="87" t="s">
        <v>205</v>
      </c>
      <c r="B102" s="42">
        <v>706</v>
      </c>
      <c r="C102" s="88" t="s">
        <v>206</v>
      </c>
      <c r="D102" s="88"/>
      <c r="E102" s="54">
        <f>E103+E106+E109</f>
        <v>54497</v>
      </c>
      <c r="F102" s="251"/>
      <c r="G102" s="43"/>
    </row>
    <row r="103" spans="1:7" ht="30.75">
      <c r="A103" s="87" t="s">
        <v>207</v>
      </c>
      <c r="B103" s="42">
        <v>706</v>
      </c>
      <c r="C103" s="88" t="s">
        <v>208</v>
      </c>
      <c r="D103" s="88"/>
      <c r="E103" s="54">
        <f>E104</f>
        <v>12131</v>
      </c>
      <c r="F103" s="251"/>
      <c r="G103" s="43"/>
    </row>
    <row r="104" spans="1:7" ht="15">
      <c r="A104" s="87" t="s">
        <v>93</v>
      </c>
      <c r="B104" s="42">
        <v>706</v>
      </c>
      <c r="C104" s="88" t="s">
        <v>209</v>
      </c>
      <c r="D104" s="88"/>
      <c r="E104" s="54">
        <f>E105</f>
        <v>12131</v>
      </c>
      <c r="F104" s="251"/>
      <c r="G104" s="43"/>
    </row>
    <row r="105" spans="1:7" s="198" customFormat="1" ht="30.75">
      <c r="A105" s="87" t="s">
        <v>86</v>
      </c>
      <c r="B105" s="42">
        <v>706</v>
      </c>
      <c r="C105" s="88" t="s">
        <v>209</v>
      </c>
      <c r="D105" s="88" t="s">
        <v>87</v>
      </c>
      <c r="E105" s="54">
        <v>12131</v>
      </c>
      <c r="F105" s="41"/>
      <c r="G105" s="43"/>
    </row>
    <row r="106" spans="1:7" ht="30.75">
      <c r="A106" s="87" t="s">
        <v>210</v>
      </c>
      <c r="B106" s="42">
        <v>706</v>
      </c>
      <c r="C106" s="88" t="s">
        <v>211</v>
      </c>
      <c r="D106" s="88"/>
      <c r="E106" s="54">
        <f>E107</f>
        <v>39906</v>
      </c>
      <c r="G106" s="43"/>
    </row>
    <row r="107" spans="1:7" ht="15">
      <c r="A107" s="87" t="s">
        <v>435</v>
      </c>
      <c r="B107" s="42">
        <v>706</v>
      </c>
      <c r="C107" s="88" t="s">
        <v>212</v>
      </c>
      <c r="D107" s="88"/>
      <c r="E107" s="54">
        <f>E108</f>
        <v>39906</v>
      </c>
      <c r="G107" s="43"/>
    </row>
    <row r="108" spans="1:7" ht="30.75">
      <c r="A108" s="87" t="s">
        <v>86</v>
      </c>
      <c r="B108" s="42">
        <v>706</v>
      </c>
      <c r="C108" s="88" t="s">
        <v>212</v>
      </c>
      <c r="D108" s="88" t="s">
        <v>87</v>
      </c>
      <c r="E108" s="54">
        <v>39906</v>
      </c>
      <c r="G108" s="43"/>
    </row>
    <row r="109" spans="1:7" ht="46.5">
      <c r="A109" s="87" t="s">
        <v>300</v>
      </c>
      <c r="B109" s="42">
        <v>706</v>
      </c>
      <c r="C109" s="88" t="s">
        <v>213</v>
      </c>
      <c r="D109" s="88"/>
      <c r="E109" s="54">
        <f>E110</f>
        <v>2460</v>
      </c>
      <c r="G109" s="43"/>
    </row>
    <row r="110" spans="1:7" ht="15">
      <c r="A110" s="87" t="s">
        <v>1079</v>
      </c>
      <c r="B110" s="42">
        <v>706</v>
      </c>
      <c r="C110" s="88" t="s">
        <v>214</v>
      </c>
      <c r="D110" s="88"/>
      <c r="E110" s="54">
        <f>E112+E111+E113</f>
        <v>2460</v>
      </c>
      <c r="G110" s="43"/>
    </row>
    <row r="111" spans="1:7" ht="46.5">
      <c r="A111" s="87" t="s">
        <v>77</v>
      </c>
      <c r="B111" s="42">
        <v>706</v>
      </c>
      <c r="C111" s="88" t="s">
        <v>214</v>
      </c>
      <c r="D111" s="88" t="s">
        <v>78</v>
      </c>
      <c r="E111" s="54">
        <v>1645</v>
      </c>
      <c r="G111" s="43"/>
    </row>
    <row r="112" spans="1:7" ht="30.75">
      <c r="A112" s="87" t="s">
        <v>733</v>
      </c>
      <c r="B112" s="42">
        <v>706</v>
      </c>
      <c r="C112" s="88" t="s">
        <v>214</v>
      </c>
      <c r="D112" s="88" t="s">
        <v>79</v>
      </c>
      <c r="E112" s="54">
        <v>815</v>
      </c>
      <c r="F112" s="251"/>
      <c r="G112" s="43"/>
    </row>
    <row r="113" spans="1:7" ht="15">
      <c r="A113" s="87" t="s">
        <v>91</v>
      </c>
      <c r="B113" s="42">
        <v>706</v>
      </c>
      <c r="C113" s="88" t="s">
        <v>214</v>
      </c>
      <c r="D113" s="88" t="s">
        <v>90</v>
      </c>
      <c r="E113" s="54">
        <v>0</v>
      </c>
      <c r="F113" s="251"/>
      <c r="G113" s="43"/>
    </row>
    <row r="114" spans="1:7" ht="30.75">
      <c r="A114" s="87" t="s">
        <v>414</v>
      </c>
      <c r="B114" s="42">
        <v>706</v>
      </c>
      <c r="C114" s="88" t="s">
        <v>215</v>
      </c>
      <c r="D114" s="88"/>
      <c r="E114" s="113">
        <f>E115+E121</f>
        <v>1235.679</v>
      </c>
      <c r="F114" s="251"/>
      <c r="G114" s="43"/>
    </row>
    <row r="115" spans="1:7" ht="30.75">
      <c r="A115" s="87" t="s">
        <v>330</v>
      </c>
      <c r="B115" s="42">
        <v>706</v>
      </c>
      <c r="C115" s="88" t="s">
        <v>216</v>
      </c>
      <c r="D115" s="88"/>
      <c r="E115" s="113">
        <f>E116+E118</f>
        <v>515.679</v>
      </c>
      <c r="G115" s="43"/>
    </row>
    <row r="116" spans="1:7" ht="30.75">
      <c r="A116" s="87" t="s">
        <v>604</v>
      </c>
      <c r="B116" s="42">
        <v>706</v>
      </c>
      <c r="C116" s="88" t="s">
        <v>217</v>
      </c>
      <c r="D116" s="88"/>
      <c r="E116" s="54">
        <f>E117</f>
        <v>100</v>
      </c>
      <c r="G116" s="43"/>
    </row>
    <row r="117" spans="1:7" ht="15">
      <c r="A117" s="87" t="s">
        <v>91</v>
      </c>
      <c r="B117" s="42">
        <v>706</v>
      </c>
      <c r="C117" s="88" t="s">
        <v>217</v>
      </c>
      <c r="D117" s="88" t="s">
        <v>90</v>
      </c>
      <c r="E117" s="54">
        <v>100</v>
      </c>
      <c r="G117" s="43"/>
    </row>
    <row r="118" spans="1:7" ht="15">
      <c r="A118" s="87" t="s">
        <v>776</v>
      </c>
      <c r="B118" s="42">
        <v>706</v>
      </c>
      <c r="C118" s="88" t="s">
        <v>218</v>
      </c>
      <c r="D118" s="202"/>
      <c r="E118" s="113">
        <f>E119</f>
        <v>415.679</v>
      </c>
      <c r="G118" s="43"/>
    </row>
    <row r="119" spans="1:7" ht="15">
      <c r="A119" s="87" t="s">
        <v>91</v>
      </c>
      <c r="B119" s="42">
        <v>706</v>
      </c>
      <c r="C119" s="88" t="s">
        <v>218</v>
      </c>
      <c r="D119" s="88" t="s">
        <v>90</v>
      </c>
      <c r="E119" s="113">
        <v>415.679</v>
      </c>
      <c r="G119" s="43"/>
    </row>
    <row r="120" spans="1:7" ht="46.5">
      <c r="A120" s="87" t="s">
        <v>332</v>
      </c>
      <c r="B120" s="42">
        <v>706</v>
      </c>
      <c r="C120" s="88" t="s">
        <v>219</v>
      </c>
      <c r="D120" s="88"/>
      <c r="E120" s="54">
        <v>0</v>
      </c>
      <c r="G120" s="43"/>
    </row>
    <row r="121" spans="1:7" ht="62.25">
      <c r="A121" s="87" t="s">
        <v>331</v>
      </c>
      <c r="B121" s="42">
        <v>706</v>
      </c>
      <c r="C121" s="88" t="s">
        <v>326</v>
      </c>
      <c r="D121" s="88"/>
      <c r="E121" s="54">
        <f>E122</f>
        <v>720</v>
      </c>
      <c r="G121" s="43"/>
    </row>
    <row r="122" spans="1:7" ht="15">
      <c r="A122" s="87" t="s">
        <v>597</v>
      </c>
      <c r="B122" s="42">
        <v>706</v>
      </c>
      <c r="C122" s="88" t="s">
        <v>327</v>
      </c>
      <c r="D122" s="88"/>
      <c r="E122" s="54">
        <f>E123</f>
        <v>720</v>
      </c>
      <c r="G122" s="43"/>
    </row>
    <row r="123" spans="1:7" ht="30.75">
      <c r="A123" s="87" t="s">
        <v>86</v>
      </c>
      <c r="B123" s="42">
        <v>706</v>
      </c>
      <c r="C123" s="88" t="s">
        <v>327</v>
      </c>
      <c r="D123" s="88" t="s">
        <v>87</v>
      </c>
      <c r="E123" s="54">
        <v>720</v>
      </c>
      <c r="G123" s="43"/>
    </row>
    <row r="124" spans="1:7" ht="46.5">
      <c r="A124" s="87" t="s">
        <v>764</v>
      </c>
      <c r="B124" s="42">
        <v>706</v>
      </c>
      <c r="C124" s="88" t="s">
        <v>220</v>
      </c>
      <c r="D124" s="88"/>
      <c r="E124" s="54">
        <f>E126</f>
        <v>1900</v>
      </c>
      <c r="G124" s="43"/>
    </row>
    <row r="125" spans="1:7" ht="30.75">
      <c r="A125" s="87" t="s">
        <v>221</v>
      </c>
      <c r="B125" s="42">
        <v>706</v>
      </c>
      <c r="C125" s="88" t="s">
        <v>222</v>
      </c>
      <c r="D125" s="88"/>
      <c r="E125" s="54">
        <f>E126</f>
        <v>1900</v>
      </c>
      <c r="G125" s="43"/>
    </row>
    <row r="126" spans="1:7" ht="30.75">
      <c r="A126" s="87" t="s">
        <v>770</v>
      </c>
      <c r="B126" s="42">
        <v>706</v>
      </c>
      <c r="C126" s="88" t="s">
        <v>223</v>
      </c>
      <c r="D126" s="88"/>
      <c r="E126" s="54">
        <f>E127</f>
        <v>1900</v>
      </c>
      <c r="G126" s="43"/>
    </row>
    <row r="127" spans="1:7" ht="15">
      <c r="A127" s="87" t="s">
        <v>80</v>
      </c>
      <c r="B127" s="42">
        <v>706</v>
      </c>
      <c r="C127" s="88" t="s">
        <v>223</v>
      </c>
      <c r="D127" s="88" t="s">
        <v>81</v>
      </c>
      <c r="E127" s="54">
        <v>1900</v>
      </c>
      <c r="G127" s="43"/>
    </row>
    <row r="128" spans="1:7" ht="46.5">
      <c r="A128" s="87" t="s">
        <v>765</v>
      </c>
      <c r="B128" s="42">
        <v>706</v>
      </c>
      <c r="C128" s="88" t="s">
        <v>224</v>
      </c>
      <c r="D128" s="88"/>
      <c r="E128" s="54">
        <f>E129+E146+E150</f>
        <v>18617.1</v>
      </c>
      <c r="G128" s="43"/>
    </row>
    <row r="129" spans="1:7" ht="30.75">
      <c r="A129" s="201" t="s">
        <v>960</v>
      </c>
      <c r="B129" s="42">
        <v>706</v>
      </c>
      <c r="C129" s="202" t="s">
        <v>354</v>
      </c>
      <c r="D129" s="202"/>
      <c r="E129" s="203">
        <f>E130+E133+E136+E139</f>
        <v>15572</v>
      </c>
      <c r="G129" s="43"/>
    </row>
    <row r="130" spans="1:7" ht="46.5">
      <c r="A130" s="87" t="s">
        <v>961</v>
      </c>
      <c r="B130" s="42">
        <v>706</v>
      </c>
      <c r="C130" s="88" t="s">
        <v>355</v>
      </c>
      <c r="D130" s="88"/>
      <c r="E130" s="54">
        <f>E131</f>
        <v>2600</v>
      </c>
      <c r="G130" s="43"/>
    </row>
    <row r="131" spans="1:7" ht="15">
      <c r="A131" s="87" t="s">
        <v>425</v>
      </c>
      <c r="B131" s="42">
        <v>706</v>
      </c>
      <c r="C131" s="88" t="s">
        <v>356</v>
      </c>
      <c r="D131" s="88"/>
      <c r="E131" s="54">
        <f>E132</f>
        <v>2600</v>
      </c>
      <c r="G131" s="43"/>
    </row>
    <row r="132" spans="1:7" ht="15">
      <c r="A132" s="87" t="s">
        <v>80</v>
      </c>
      <c r="B132" s="42">
        <v>706</v>
      </c>
      <c r="C132" s="88" t="s">
        <v>356</v>
      </c>
      <c r="D132" s="88" t="s">
        <v>81</v>
      </c>
      <c r="E132" s="54">
        <v>2600</v>
      </c>
      <c r="G132" s="43"/>
    </row>
    <row r="133" spans="1:7" ht="30.75">
      <c r="A133" s="87" t="s">
        <v>962</v>
      </c>
      <c r="B133" s="42">
        <v>706</v>
      </c>
      <c r="C133" s="88" t="s">
        <v>963</v>
      </c>
      <c r="D133" s="88"/>
      <c r="E133" s="54">
        <f>E134</f>
        <v>500</v>
      </c>
      <c r="G133" s="43"/>
    </row>
    <row r="134" spans="1:7" ht="15">
      <c r="A134" s="87" t="s">
        <v>425</v>
      </c>
      <c r="B134" s="42">
        <v>706</v>
      </c>
      <c r="C134" s="88" t="s">
        <v>970</v>
      </c>
      <c r="D134" s="88"/>
      <c r="E134" s="54">
        <f>E135</f>
        <v>500</v>
      </c>
      <c r="G134" s="43"/>
    </row>
    <row r="135" spans="1:7" ht="15">
      <c r="A135" s="87" t="s">
        <v>80</v>
      </c>
      <c r="B135" s="42">
        <v>706</v>
      </c>
      <c r="C135" s="88" t="s">
        <v>970</v>
      </c>
      <c r="D135" s="88" t="s">
        <v>81</v>
      </c>
      <c r="E135" s="54">
        <v>500</v>
      </c>
      <c r="G135" s="43"/>
    </row>
    <row r="136" spans="1:7" ht="30.75">
      <c r="A136" s="87" t="s">
        <v>301</v>
      </c>
      <c r="B136" s="42">
        <v>706</v>
      </c>
      <c r="C136" s="88" t="s">
        <v>964</v>
      </c>
      <c r="D136" s="88"/>
      <c r="E136" s="54">
        <f>E137</f>
        <v>2655</v>
      </c>
      <c r="G136" s="43"/>
    </row>
    <row r="137" spans="1:7" ht="30.75">
      <c r="A137" s="87" t="s">
        <v>83</v>
      </c>
      <c r="B137" s="42">
        <v>706</v>
      </c>
      <c r="C137" s="88" t="s">
        <v>965</v>
      </c>
      <c r="D137" s="88"/>
      <c r="E137" s="54">
        <f>E138</f>
        <v>2655</v>
      </c>
      <c r="G137" s="43"/>
    </row>
    <row r="138" spans="1:7" ht="30.75">
      <c r="A138" s="87" t="s">
        <v>86</v>
      </c>
      <c r="B138" s="42">
        <v>706</v>
      </c>
      <c r="C138" s="88" t="s">
        <v>965</v>
      </c>
      <c r="D138" s="88" t="s">
        <v>87</v>
      </c>
      <c r="E138" s="54">
        <v>2655</v>
      </c>
      <c r="G138" s="43"/>
    </row>
    <row r="139" spans="1:7" ht="62.25">
      <c r="A139" s="87" t="s">
        <v>302</v>
      </c>
      <c r="B139" s="42">
        <v>706</v>
      </c>
      <c r="C139" s="88" t="s">
        <v>966</v>
      </c>
      <c r="D139" s="88"/>
      <c r="E139" s="54">
        <f>E140+E144</f>
        <v>9817</v>
      </c>
      <c r="G139" s="43"/>
    </row>
    <row r="140" spans="1:7" ht="15">
      <c r="A140" s="87" t="s">
        <v>574</v>
      </c>
      <c r="B140" s="42">
        <v>706</v>
      </c>
      <c r="C140" s="88" t="s">
        <v>967</v>
      </c>
      <c r="D140" s="88"/>
      <c r="E140" s="54">
        <f>E141+E142+E143</f>
        <v>8817</v>
      </c>
      <c r="G140" s="43"/>
    </row>
    <row r="141" spans="1:7" ht="46.5">
      <c r="A141" s="87" t="s">
        <v>77</v>
      </c>
      <c r="B141" s="42">
        <v>706</v>
      </c>
      <c r="C141" s="88" t="s">
        <v>967</v>
      </c>
      <c r="D141" s="88" t="s">
        <v>78</v>
      </c>
      <c r="E141" s="54">
        <v>6233</v>
      </c>
      <c r="G141" s="43"/>
    </row>
    <row r="142" spans="1:7" ht="30.75">
      <c r="A142" s="87" t="s">
        <v>733</v>
      </c>
      <c r="B142" s="42">
        <v>706</v>
      </c>
      <c r="C142" s="88" t="s">
        <v>967</v>
      </c>
      <c r="D142" s="88" t="s">
        <v>79</v>
      </c>
      <c r="E142" s="54">
        <v>2459</v>
      </c>
      <c r="G142" s="43"/>
    </row>
    <row r="143" spans="1:7" ht="15">
      <c r="A143" s="87" t="s">
        <v>80</v>
      </c>
      <c r="B143" s="42">
        <v>706</v>
      </c>
      <c r="C143" s="88" t="s">
        <v>967</v>
      </c>
      <c r="D143" s="88" t="s">
        <v>81</v>
      </c>
      <c r="E143" s="54">
        <v>125</v>
      </c>
      <c r="G143" s="43"/>
    </row>
    <row r="144" spans="1:7" ht="15">
      <c r="A144" s="87" t="s">
        <v>425</v>
      </c>
      <c r="B144" s="42">
        <v>706</v>
      </c>
      <c r="C144" s="88" t="s">
        <v>971</v>
      </c>
      <c r="D144" s="88"/>
      <c r="E144" s="54">
        <f>E145</f>
        <v>1000</v>
      </c>
      <c r="G144" s="43"/>
    </row>
    <row r="145" spans="1:7" ht="30.75">
      <c r="A145" s="87" t="s">
        <v>733</v>
      </c>
      <c r="B145" s="42">
        <v>706</v>
      </c>
      <c r="C145" s="88" t="s">
        <v>971</v>
      </c>
      <c r="D145" s="88" t="s">
        <v>79</v>
      </c>
      <c r="E145" s="54">
        <v>1000</v>
      </c>
      <c r="G145" s="43"/>
    </row>
    <row r="146" spans="1:7" ht="15">
      <c r="A146" s="87" t="s">
        <v>955</v>
      </c>
      <c r="B146" s="42">
        <v>706</v>
      </c>
      <c r="C146" s="88" t="s">
        <v>952</v>
      </c>
      <c r="D146" s="88"/>
      <c r="E146" s="54">
        <f>E147</f>
        <v>500</v>
      </c>
      <c r="G146" s="43"/>
    </row>
    <row r="147" spans="1:7" ht="15">
      <c r="A147" s="87" t="s">
        <v>958</v>
      </c>
      <c r="B147" s="42">
        <v>706</v>
      </c>
      <c r="C147" s="88" t="s">
        <v>953</v>
      </c>
      <c r="D147" s="88"/>
      <c r="E147" s="54">
        <f>E148</f>
        <v>500</v>
      </c>
      <c r="G147" s="43"/>
    </row>
    <row r="148" spans="1:7" ht="15">
      <c r="A148" s="87" t="s">
        <v>425</v>
      </c>
      <c r="B148" s="42">
        <v>706</v>
      </c>
      <c r="C148" s="88" t="s">
        <v>954</v>
      </c>
      <c r="D148" s="88"/>
      <c r="E148" s="54">
        <f>E149</f>
        <v>500</v>
      </c>
      <c r="G148" s="43"/>
    </row>
    <row r="149" spans="1:7" ht="15">
      <c r="A149" s="87" t="s">
        <v>80</v>
      </c>
      <c r="B149" s="42">
        <v>706</v>
      </c>
      <c r="C149" s="88" t="s">
        <v>954</v>
      </c>
      <c r="D149" s="88" t="s">
        <v>81</v>
      </c>
      <c r="E149" s="54">
        <v>500</v>
      </c>
      <c r="G149" s="43"/>
    </row>
    <row r="150" spans="1:7" ht="30.75">
      <c r="A150" s="201" t="s">
        <v>959</v>
      </c>
      <c r="B150" s="42">
        <v>706</v>
      </c>
      <c r="C150" s="202" t="s">
        <v>956</v>
      </c>
      <c r="D150" s="202"/>
      <c r="E150" s="203">
        <f>E151</f>
        <v>2545.1</v>
      </c>
      <c r="G150" s="43"/>
    </row>
    <row r="151" spans="1:7" ht="30.75">
      <c r="A151" s="87" t="s">
        <v>346</v>
      </c>
      <c r="B151" s="42">
        <v>706</v>
      </c>
      <c r="C151" s="88" t="s">
        <v>957</v>
      </c>
      <c r="D151" s="88"/>
      <c r="E151" s="54">
        <f>E152+E154</f>
        <v>2545.1</v>
      </c>
      <c r="G151" s="43"/>
    </row>
    <row r="152" spans="1:7" ht="46.5">
      <c r="A152" s="87" t="s">
        <v>0</v>
      </c>
      <c r="B152" s="42">
        <v>706</v>
      </c>
      <c r="C152" s="88" t="s">
        <v>968</v>
      </c>
      <c r="D152" s="88"/>
      <c r="E152" s="54">
        <f>E153</f>
        <v>672.4</v>
      </c>
      <c r="G152" s="43"/>
    </row>
    <row r="153" spans="1:7" ht="30.75">
      <c r="A153" s="87" t="s">
        <v>733</v>
      </c>
      <c r="B153" s="42">
        <v>706</v>
      </c>
      <c r="C153" s="88" t="s">
        <v>968</v>
      </c>
      <c r="D153" s="88" t="s">
        <v>79</v>
      </c>
      <c r="E153" s="54">
        <v>672.4</v>
      </c>
      <c r="G153" s="43"/>
    </row>
    <row r="154" spans="1:7" ht="30.75">
      <c r="A154" s="87" t="s">
        <v>310</v>
      </c>
      <c r="B154" s="42">
        <v>706</v>
      </c>
      <c r="C154" s="88" t="s">
        <v>969</v>
      </c>
      <c r="D154" s="88"/>
      <c r="E154" s="54">
        <f>E155</f>
        <v>1872.7</v>
      </c>
      <c r="G154" s="43"/>
    </row>
    <row r="155" spans="1:7" ht="30.75">
      <c r="A155" s="87" t="s">
        <v>733</v>
      </c>
      <c r="B155" s="42">
        <v>706</v>
      </c>
      <c r="C155" s="88" t="s">
        <v>969</v>
      </c>
      <c r="D155" s="88" t="s">
        <v>79</v>
      </c>
      <c r="E155" s="54">
        <v>1872.7</v>
      </c>
      <c r="G155" s="43"/>
    </row>
    <row r="156" spans="1:7" s="198" customFormat="1" ht="30.75">
      <c r="A156" s="87" t="s">
        <v>766</v>
      </c>
      <c r="B156" s="42">
        <v>706</v>
      </c>
      <c r="C156" s="88" t="s">
        <v>225</v>
      </c>
      <c r="D156" s="88"/>
      <c r="E156" s="113">
        <f>E157+E180+E183+E186</f>
        <v>88170.418</v>
      </c>
      <c r="F156" s="41"/>
      <c r="G156" s="43"/>
    </row>
    <row r="157" spans="1:7" s="198" customFormat="1" ht="46.5">
      <c r="A157" s="87" t="s">
        <v>227</v>
      </c>
      <c r="B157" s="42">
        <v>706</v>
      </c>
      <c r="C157" s="88" t="s">
        <v>226</v>
      </c>
      <c r="D157" s="88"/>
      <c r="E157" s="113">
        <f>E158+E160+E166+E168+E174+E176+E178+E162+E164+E172+E170</f>
        <v>57120.418</v>
      </c>
      <c r="F157" s="41"/>
      <c r="G157" s="43"/>
    </row>
    <row r="158" spans="1:7" s="198" customFormat="1" ht="15">
      <c r="A158" s="87" t="s">
        <v>728</v>
      </c>
      <c r="B158" s="42">
        <v>706</v>
      </c>
      <c r="C158" s="88" t="s">
        <v>228</v>
      </c>
      <c r="D158" s="88"/>
      <c r="E158" s="54">
        <f>E159</f>
        <v>30552</v>
      </c>
      <c r="F158" s="41"/>
      <c r="G158" s="43"/>
    </row>
    <row r="159" spans="1:7" s="198" customFormat="1" ht="30.75">
      <c r="A159" s="87" t="s">
        <v>86</v>
      </c>
      <c r="B159" s="42">
        <v>706</v>
      </c>
      <c r="C159" s="88" t="s">
        <v>228</v>
      </c>
      <c r="D159" s="88" t="s">
        <v>87</v>
      </c>
      <c r="E159" s="54">
        <v>30552</v>
      </c>
      <c r="F159" s="41"/>
      <c r="G159" s="43"/>
    </row>
    <row r="160" spans="1:7" s="198" customFormat="1" ht="15">
      <c r="A160" s="87" t="s">
        <v>1074</v>
      </c>
      <c r="B160" s="42">
        <v>706</v>
      </c>
      <c r="C160" s="88" t="s">
        <v>229</v>
      </c>
      <c r="D160" s="88"/>
      <c r="E160" s="54">
        <f>E161</f>
        <v>16281</v>
      </c>
      <c r="F160" s="41"/>
      <c r="G160" s="43"/>
    </row>
    <row r="161" spans="1:7" s="198" customFormat="1" ht="30.75">
      <c r="A161" s="87" t="s">
        <v>86</v>
      </c>
      <c r="B161" s="42">
        <v>706</v>
      </c>
      <c r="C161" s="88" t="s">
        <v>229</v>
      </c>
      <c r="D161" s="88" t="s">
        <v>87</v>
      </c>
      <c r="E161" s="54">
        <v>16281</v>
      </c>
      <c r="F161" s="41"/>
      <c r="G161" s="43"/>
    </row>
    <row r="162" spans="1:7" s="198" customFormat="1" ht="46.5">
      <c r="A162" s="87" t="s">
        <v>1112</v>
      </c>
      <c r="B162" s="42">
        <v>706</v>
      </c>
      <c r="C162" s="88" t="s">
        <v>1113</v>
      </c>
      <c r="D162" s="88"/>
      <c r="E162" s="113">
        <f>E163</f>
        <v>1971.222</v>
      </c>
      <c r="F162" s="41"/>
      <c r="G162" s="43"/>
    </row>
    <row r="163" spans="1:7" s="198" customFormat="1" ht="30.75">
      <c r="A163" s="87" t="s">
        <v>86</v>
      </c>
      <c r="B163" s="42">
        <v>706</v>
      </c>
      <c r="C163" s="88" t="s">
        <v>1113</v>
      </c>
      <c r="D163" s="88" t="s">
        <v>87</v>
      </c>
      <c r="E163" s="113">
        <v>1971.222</v>
      </c>
      <c r="F163" s="41"/>
      <c r="G163" s="43"/>
    </row>
    <row r="164" spans="1:7" s="198" customFormat="1" ht="62.25">
      <c r="A164" s="87" t="s">
        <v>1114</v>
      </c>
      <c r="B164" s="42">
        <v>706</v>
      </c>
      <c r="C164" s="88" t="s">
        <v>1115</v>
      </c>
      <c r="D164" s="88"/>
      <c r="E164" s="113">
        <f>E165</f>
        <v>219.024</v>
      </c>
      <c r="F164" s="41"/>
      <c r="G164" s="43"/>
    </row>
    <row r="165" spans="1:7" s="198" customFormat="1" ht="30.75">
      <c r="A165" s="87" t="s">
        <v>86</v>
      </c>
      <c r="B165" s="42">
        <v>706</v>
      </c>
      <c r="C165" s="88" t="s">
        <v>1115</v>
      </c>
      <c r="D165" s="88" t="s">
        <v>87</v>
      </c>
      <c r="E165" s="113">
        <v>219.024</v>
      </c>
      <c r="F165" s="41"/>
      <c r="G165" s="43"/>
    </row>
    <row r="166" spans="1:7" s="198" customFormat="1" ht="15">
      <c r="A166" s="87" t="s">
        <v>729</v>
      </c>
      <c r="B166" s="42">
        <v>706</v>
      </c>
      <c r="C166" s="88" t="s">
        <v>230</v>
      </c>
      <c r="D166" s="88"/>
      <c r="E166" s="54">
        <f>E167</f>
        <v>1000</v>
      </c>
      <c r="F166" s="41"/>
      <c r="G166" s="43"/>
    </row>
    <row r="167" spans="1:7" s="198" customFormat="1" ht="30.75">
      <c r="A167" s="87" t="s">
        <v>733</v>
      </c>
      <c r="B167" s="42">
        <v>706</v>
      </c>
      <c r="C167" s="88" t="s">
        <v>230</v>
      </c>
      <c r="D167" s="88" t="s">
        <v>79</v>
      </c>
      <c r="E167" s="54">
        <v>1000</v>
      </c>
      <c r="F167" s="41"/>
      <c r="G167" s="43"/>
    </row>
    <row r="168" spans="1:7" s="198" customFormat="1" ht="15">
      <c r="A168" s="87" t="s">
        <v>949</v>
      </c>
      <c r="B168" s="42">
        <v>706</v>
      </c>
      <c r="C168" s="88" t="s">
        <v>950</v>
      </c>
      <c r="D168" s="88"/>
      <c r="E168" s="54">
        <f>E169</f>
        <v>4450</v>
      </c>
      <c r="F168" s="41"/>
      <c r="G168" s="43"/>
    </row>
    <row r="169" spans="1:7" s="198" customFormat="1" ht="15">
      <c r="A169" s="87" t="s">
        <v>1025</v>
      </c>
      <c r="B169" s="42">
        <v>706</v>
      </c>
      <c r="C169" s="88" t="s">
        <v>950</v>
      </c>
      <c r="D169" s="88" t="s">
        <v>89</v>
      </c>
      <c r="E169" s="54">
        <v>4450</v>
      </c>
      <c r="F169" s="41"/>
      <c r="G169" s="43"/>
    </row>
    <row r="170" spans="1:7" s="198" customFormat="1" ht="46.5">
      <c r="A170" s="87" t="s">
        <v>531</v>
      </c>
      <c r="B170" s="42">
        <v>706</v>
      </c>
      <c r="C170" s="88" t="s">
        <v>232</v>
      </c>
      <c r="D170" s="88"/>
      <c r="E170" s="54">
        <f>E171</f>
        <v>1120</v>
      </c>
      <c r="F170" s="41"/>
      <c r="G170" s="43"/>
    </row>
    <row r="171" spans="1:7" s="198" customFormat="1" ht="30.75">
      <c r="A171" s="87" t="s">
        <v>86</v>
      </c>
      <c r="B171" s="42">
        <v>706</v>
      </c>
      <c r="C171" s="88" t="s">
        <v>232</v>
      </c>
      <c r="D171" s="88" t="s">
        <v>87</v>
      </c>
      <c r="E171" s="54">
        <v>1120</v>
      </c>
      <c r="F171" s="41"/>
      <c r="G171" s="43"/>
    </row>
    <row r="172" spans="1:7" s="198" customFormat="1" ht="30.75">
      <c r="A172" s="87" t="s">
        <v>1116</v>
      </c>
      <c r="B172" s="42">
        <v>706</v>
      </c>
      <c r="C172" s="88" t="s">
        <v>1117</v>
      </c>
      <c r="D172" s="88"/>
      <c r="E172" s="113">
        <f>E173</f>
        <v>1000</v>
      </c>
      <c r="F172" s="41"/>
      <c r="G172" s="43"/>
    </row>
    <row r="173" spans="1:7" s="198" customFormat="1" ht="30.75">
      <c r="A173" s="87" t="s">
        <v>86</v>
      </c>
      <c r="B173" s="42">
        <v>706</v>
      </c>
      <c r="C173" s="88" t="s">
        <v>1117</v>
      </c>
      <c r="D173" s="88" t="s">
        <v>87</v>
      </c>
      <c r="E173" s="113">
        <v>1000</v>
      </c>
      <c r="F173" s="41"/>
      <c r="G173" s="43"/>
    </row>
    <row r="174" spans="1:7" s="198" customFormat="1" ht="30.75">
      <c r="A174" s="87" t="s">
        <v>924</v>
      </c>
      <c r="B174" s="42">
        <v>706</v>
      </c>
      <c r="C174" s="88" t="s">
        <v>942</v>
      </c>
      <c r="D174" s="88"/>
      <c r="E174" s="113">
        <f>E175</f>
        <v>227.172</v>
      </c>
      <c r="F174" s="41"/>
      <c r="G174" s="43"/>
    </row>
    <row r="175" spans="1:7" s="198" customFormat="1" ht="30.75">
      <c r="A175" s="87" t="s">
        <v>86</v>
      </c>
      <c r="B175" s="42">
        <v>706</v>
      </c>
      <c r="C175" s="88" t="s">
        <v>942</v>
      </c>
      <c r="D175" s="88" t="s">
        <v>87</v>
      </c>
      <c r="E175" s="113">
        <v>227.172</v>
      </c>
      <c r="F175" s="41"/>
      <c r="G175" s="43"/>
    </row>
    <row r="176" spans="1:7" s="198" customFormat="1" ht="30.75">
      <c r="A176" s="87" t="s">
        <v>943</v>
      </c>
      <c r="B176" s="42">
        <v>706</v>
      </c>
      <c r="C176" s="88" t="s">
        <v>944</v>
      </c>
      <c r="D176" s="88"/>
      <c r="E176" s="113">
        <f>E177</f>
        <v>200</v>
      </c>
      <c r="F176" s="41"/>
      <c r="G176" s="43"/>
    </row>
    <row r="177" spans="1:7" s="198" customFormat="1" ht="30.75">
      <c r="A177" s="87" t="s">
        <v>86</v>
      </c>
      <c r="B177" s="42">
        <v>706</v>
      </c>
      <c r="C177" s="88" t="s">
        <v>944</v>
      </c>
      <c r="D177" s="88" t="s">
        <v>87</v>
      </c>
      <c r="E177" s="113">
        <v>200</v>
      </c>
      <c r="F177" s="41"/>
      <c r="G177" s="43"/>
    </row>
    <row r="178" spans="1:7" s="198" customFormat="1" ht="30.75">
      <c r="A178" s="87" t="s">
        <v>945</v>
      </c>
      <c r="B178" s="42">
        <v>706</v>
      </c>
      <c r="C178" s="88" t="s">
        <v>946</v>
      </c>
      <c r="D178" s="88"/>
      <c r="E178" s="113">
        <f>E179</f>
        <v>100</v>
      </c>
      <c r="F178" s="41"/>
      <c r="G178" s="43"/>
    </row>
    <row r="179" spans="1:7" s="198" customFormat="1" ht="30.75">
      <c r="A179" s="87" t="s">
        <v>86</v>
      </c>
      <c r="B179" s="42">
        <v>706</v>
      </c>
      <c r="C179" s="88" t="s">
        <v>946</v>
      </c>
      <c r="D179" s="88" t="s">
        <v>87</v>
      </c>
      <c r="E179" s="113">
        <v>100</v>
      </c>
      <c r="F179" s="41"/>
      <c r="G179" s="43"/>
    </row>
    <row r="180" spans="1:7" s="198" customFormat="1" ht="30.75">
      <c r="A180" s="87" t="s">
        <v>347</v>
      </c>
      <c r="B180" s="42">
        <v>706</v>
      </c>
      <c r="C180" s="88" t="s">
        <v>233</v>
      </c>
      <c r="D180" s="88"/>
      <c r="E180" s="54">
        <f>E181</f>
        <v>29045</v>
      </c>
      <c r="F180" s="41"/>
      <c r="G180" s="43"/>
    </row>
    <row r="181" spans="1:7" ht="15">
      <c r="A181" s="87" t="s">
        <v>1073</v>
      </c>
      <c r="B181" s="42">
        <v>706</v>
      </c>
      <c r="C181" s="88" t="s">
        <v>234</v>
      </c>
      <c r="D181" s="88"/>
      <c r="E181" s="54">
        <f>E182</f>
        <v>29045</v>
      </c>
      <c r="G181" s="43"/>
    </row>
    <row r="182" spans="1:7" s="198" customFormat="1" ht="30.75">
      <c r="A182" s="87" t="s">
        <v>86</v>
      </c>
      <c r="B182" s="42">
        <v>706</v>
      </c>
      <c r="C182" s="88" t="s">
        <v>234</v>
      </c>
      <c r="D182" s="88" t="s">
        <v>87</v>
      </c>
      <c r="E182" s="54">
        <v>29045</v>
      </c>
      <c r="F182" s="41"/>
      <c r="G182" s="43"/>
    </row>
    <row r="183" spans="1:7" s="198" customFormat="1" ht="30.75">
      <c r="A183" s="87" t="s">
        <v>303</v>
      </c>
      <c r="B183" s="42">
        <v>706</v>
      </c>
      <c r="C183" s="88" t="s">
        <v>235</v>
      </c>
      <c r="D183" s="88"/>
      <c r="E183" s="54">
        <f>E184</f>
        <v>1260</v>
      </c>
      <c r="F183" s="41"/>
      <c r="G183" s="43"/>
    </row>
    <row r="184" spans="1:7" s="198" customFormat="1" ht="15">
      <c r="A184" s="87" t="s">
        <v>84</v>
      </c>
      <c r="B184" s="42">
        <v>706</v>
      </c>
      <c r="C184" s="88" t="s">
        <v>236</v>
      </c>
      <c r="D184" s="88"/>
      <c r="E184" s="54">
        <f>E185</f>
        <v>1260</v>
      </c>
      <c r="F184" s="41"/>
      <c r="G184" s="43"/>
    </row>
    <row r="185" spans="1:7" s="198" customFormat="1" ht="30.75">
      <c r="A185" s="87" t="s">
        <v>733</v>
      </c>
      <c r="B185" s="42">
        <v>706</v>
      </c>
      <c r="C185" s="88" t="s">
        <v>236</v>
      </c>
      <c r="D185" s="88" t="s">
        <v>79</v>
      </c>
      <c r="E185" s="54">
        <v>1260</v>
      </c>
      <c r="F185" s="41"/>
      <c r="G185" s="43"/>
    </row>
    <row r="186" spans="1:7" s="198" customFormat="1" ht="30.75">
      <c r="A186" s="87" t="s">
        <v>237</v>
      </c>
      <c r="B186" s="42">
        <v>706</v>
      </c>
      <c r="C186" s="88" t="s">
        <v>238</v>
      </c>
      <c r="D186" s="88"/>
      <c r="E186" s="54">
        <f>E187</f>
        <v>745</v>
      </c>
      <c r="F186" s="41"/>
      <c r="G186" s="43"/>
    </row>
    <row r="187" spans="1:7" s="198" customFormat="1" ht="15">
      <c r="A187" s="87" t="s">
        <v>85</v>
      </c>
      <c r="B187" s="42">
        <v>706</v>
      </c>
      <c r="C187" s="88" t="s">
        <v>239</v>
      </c>
      <c r="D187" s="88"/>
      <c r="E187" s="54">
        <f>E188</f>
        <v>745</v>
      </c>
      <c r="F187" s="41"/>
      <c r="G187" s="43"/>
    </row>
    <row r="188" spans="1:7" s="198" customFormat="1" ht="30.75">
      <c r="A188" s="87" t="s">
        <v>733</v>
      </c>
      <c r="B188" s="42">
        <v>706</v>
      </c>
      <c r="C188" s="88" t="s">
        <v>239</v>
      </c>
      <c r="D188" s="88" t="s">
        <v>79</v>
      </c>
      <c r="E188" s="54">
        <v>745</v>
      </c>
      <c r="F188" s="41"/>
      <c r="G188" s="43"/>
    </row>
    <row r="189" spans="1:7" s="198" customFormat="1" ht="30.75">
      <c r="A189" s="87" t="s">
        <v>768</v>
      </c>
      <c r="B189" s="42">
        <v>706</v>
      </c>
      <c r="C189" s="88" t="s">
        <v>240</v>
      </c>
      <c r="D189" s="88"/>
      <c r="E189" s="54">
        <f>E190+E195+E204</f>
        <v>57687.4</v>
      </c>
      <c r="F189" s="41"/>
      <c r="G189" s="43"/>
    </row>
    <row r="190" spans="1:7" s="198" customFormat="1" ht="30.75">
      <c r="A190" s="87" t="s">
        <v>241</v>
      </c>
      <c r="B190" s="42">
        <v>706</v>
      </c>
      <c r="C190" s="88" t="s">
        <v>242</v>
      </c>
      <c r="D190" s="88"/>
      <c r="E190" s="54">
        <f>E191</f>
        <v>3396</v>
      </c>
      <c r="F190" s="41"/>
      <c r="G190" s="43"/>
    </row>
    <row r="191" spans="1:7" s="198" customFormat="1" ht="15">
      <c r="A191" s="87" t="s">
        <v>732</v>
      </c>
      <c r="B191" s="42">
        <v>706</v>
      </c>
      <c r="C191" s="88" t="s">
        <v>243</v>
      </c>
      <c r="D191" s="88"/>
      <c r="E191" s="54">
        <f>E192+E193+E194</f>
        <v>3396</v>
      </c>
      <c r="F191" s="41"/>
      <c r="G191" s="43"/>
    </row>
    <row r="192" spans="1:7" ht="46.5">
      <c r="A192" s="87" t="s">
        <v>77</v>
      </c>
      <c r="B192" s="42">
        <v>706</v>
      </c>
      <c r="C192" s="88" t="s">
        <v>243</v>
      </c>
      <c r="D192" s="88" t="s">
        <v>78</v>
      </c>
      <c r="E192" s="54">
        <f>2690</f>
        <v>2690</v>
      </c>
      <c r="G192" s="43"/>
    </row>
    <row r="193" spans="1:7" ht="30.75">
      <c r="A193" s="87" t="s">
        <v>733</v>
      </c>
      <c r="B193" s="42">
        <v>706</v>
      </c>
      <c r="C193" s="88" t="s">
        <v>243</v>
      </c>
      <c r="D193" s="88" t="s">
        <v>79</v>
      </c>
      <c r="E193" s="54">
        <v>494</v>
      </c>
      <c r="G193" s="43"/>
    </row>
    <row r="194" spans="1:7" ht="15">
      <c r="A194" s="87" t="s">
        <v>80</v>
      </c>
      <c r="B194" s="42">
        <v>706</v>
      </c>
      <c r="C194" s="88" t="s">
        <v>243</v>
      </c>
      <c r="D194" s="88" t="s">
        <v>81</v>
      </c>
      <c r="E194" s="54">
        <v>212</v>
      </c>
      <c r="G194" s="43"/>
    </row>
    <row r="195" spans="1:7" ht="46.5">
      <c r="A195" s="87" t="s">
        <v>244</v>
      </c>
      <c r="B195" s="42">
        <v>706</v>
      </c>
      <c r="C195" s="88" t="s">
        <v>245</v>
      </c>
      <c r="D195" s="88"/>
      <c r="E195" s="54">
        <f>E196+E200+E202</f>
        <v>47819</v>
      </c>
      <c r="G195" s="43"/>
    </row>
    <row r="196" spans="1:7" ht="15">
      <c r="A196" s="87" t="s">
        <v>732</v>
      </c>
      <c r="B196" s="42">
        <v>706</v>
      </c>
      <c r="C196" s="88" t="s">
        <v>246</v>
      </c>
      <c r="D196" s="88"/>
      <c r="E196" s="54">
        <f>E197+E198+E199</f>
        <v>44250</v>
      </c>
      <c r="G196" s="43"/>
    </row>
    <row r="197" spans="1:7" ht="46.5">
      <c r="A197" s="87" t="s">
        <v>77</v>
      </c>
      <c r="B197" s="42">
        <v>706</v>
      </c>
      <c r="C197" s="88" t="s">
        <v>246</v>
      </c>
      <c r="D197" s="88" t="s">
        <v>78</v>
      </c>
      <c r="E197" s="54">
        <v>32673</v>
      </c>
      <c r="G197" s="43"/>
    </row>
    <row r="198" spans="1:7" ht="30.75">
      <c r="A198" s="87" t="s">
        <v>733</v>
      </c>
      <c r="B198" s="42">
        <v>706</v>
      </c>
      <c r="C198" s="88" t="s">
        <v>246</v>
      </c>
      <c r="D198" s="88" t="s">
        <v>79</v>
      </c>
      <c r="E198" s="54">
        <v>11111</v>
      </c>
      <c r="G198" s="43"/>
    </row>
    <row r="199" spans="1:7" ht="15">
      <c r="A199" s="87" t="s">
        <v>80</v>
      </c>
      <c r="B199" s="42">
        <v>706</v>
      </c>
      <c r="C199" s="88" t="s">
        <v>246</v>
      </c>
      <c r="D199" s="88" t="s">
        <v>81</v>
      </c>
      <c r="E199" s="54">
        <v>466</v>
      </c>
      <c r="G199" s="43"/>
    </row>
    <row r="200" spans="1:7" ht="30.75">
      <c r="A200" s="87" t="s">
        <v>594</v>
      </c>
      <c r="B200" s="42">
        <v>706</v>
      </c>
      <c r="C200" s="88" t="s">
        <v>247</v>
      </c>
      <c r="D200" s="88"/>
      <c r="E200" s="54">
        <f>E201</f>
        <v>2249</v>
      </c>
      <c r="G200" s="43"/>
    </row>
    <row r="201" spans="1:7" ht="46.5">
      <c r="A201" s="87" t="s">
        <v>77</v>
      </c>
      <c r="B201" s="42">
        <v>706</v>
      </c>
      <c r="C201" s="88" t="s">
        <v>247</v>
      </c>
      <c r="D201" s="88" t="s">
        <v>78</v>
      </c>
      <c r="E201" s="54">
        <v>2249</v>
      </c>
      <c r="G201" s="43"/>
    </row>
    <row r="202" spans="1:7" ht="15">
      <c r="A202" s="87" t="s">
        <v>949</v>
      </c>
      <c r="B202" s="42">
        <v>706</v>
      </c>
      <c r="C202" s="88" t="s">
        <v>1199</v>
      </c>
      <c r="D202" s="208"/>
      <c r="E202" s="54">
        <f>E203</f>
        <v>1320</v>
      </c>
      <c r="G202" s="43"/>
    </row>
    <row r="203" spans="1:7" ht="15">
      <c r="A203" s="87" t="s">
        <v>1025</v>
      </c>
      <c r="B203" s="42">
        <v>706</v>
      </c>
      <c r="C203" s="88" t="s">
        <v>1199</v>
      </c>
      <c r="D203" s="208" t="s">
        <v>89</v>
      </c>
      <c r="E203" s="54">
        <v>1320</v>
      </c>
      <c r="G203" s="43"/>
    </row>
    <row r="204" spans="1:7" ht="30.75">
      <c r="A204" s="87" t="s">
        <v>248</v>
      </c>
      <c r="B204" s="42">
        <v>706</v>
      </c>
      <c r="C204" s="88" t="s">
        <v>249</v>
      </c>
      <c r="D204" s="88"/>
      <c r="E204" s="54">
        <f>E205+E207+E210+E212</f>
        <v>6472.400000000001</v>
      </c>
      <c r="G204" s="43"/>
    </row>
    <row r="205" spans="1:7" ht="30.75">
      <c r="A205" s="87" t="s">
        <v>82</v>
      </c>
      <c r="B205" s="42">
        <v>706</v>
      </c>
      <c r="C205" s="88" t="s">
        <v>250</v>
      </c>
      <c r="D205" s="88"/>
      <c r="E205" s="54">
        <f>E206</f>
        <v>1571.1</v>
      </c>
      <c r="G205" s="43"/>
    </row>
    <row r="206" spans="1:7" ht="15">
      <c r="A206" s="87" t="s">
        <v>1025</v>
      </c>
      <c r="B206" s="42">
        <v>706</v>
      </c>
      <c r="C206" s="88" t="s">
        <v>250</v>
      </c>
      <c r="D206" s="88" t="s">
        <v>89</v>
      </c>
      <c r="E206" s="54">
        <v>1571.1</v>
      </c>
      <c r="G206" s="43"/>
    </row>
    <row r="207" spans="1:7" ht="30.75">
      <c r="A207" s="87" t="s">
        <v>1084</v>
      </c>
      <c r="B207" s="42">
        <v>706</v>
      </c>
      <c r="C207" s="88" t="s">
        <v>253</v>
      </c>
      <c r="D207" s="88"/>
      <c r="E207" s="54">
        <f>E208+E209</f>
        <v>3635</v>
      </c>
      <c r="G207" s="43"/>
    </row>
    <row r="208" spans="1:7" ht="46.5">
      <c r="A208" s="87" t="s">
        <v>77</v>
      </c>
      <c r="B208" s="42">
        <v>706</v>
      </c>
      <c r="C208" s="88" t="s">
        <v>253</v>
      </c>
      <c r="D208" s="88" t="s">
        <v>78</v>
      </c>
      <c r="E208" s="54">
        <v>3290</v>
      </c>
      <c r="G208" s="43"/>
    </row>
    <row r="209" spans="1:7" ht="30.75">
      <c r="A209" s="87" t="s">
        <v>733</v>
      </c>
      <c r="B209" s="42">
        <v>706</v>
      </c>
      <c r="C209" s="88" t="s">
        <v>253</v>
      </c>
      <c r="D209" s="88" t="s">
        <v>79</v>
      </c>
      <c r="E209" s="54">
        <v>345</v>
      </c>
      <c r="G209" s="43"/>
    </row>
    <row r="210" spans="1:7" ht="46.5">
      <c r="A210" s="87" t="s">
        <v>527</v>
      </c>
      <c r="B210" s="42">
        <v>706</v>
      </c>
      <c r="C210" s="88" t="s">
        <v>251</v>
      </c>
      <c r="D210" s="88"/>
      <c r="E210" s="54">
        <f>E211</f>
        <v>998</v>
      </c>
      <c r="G210" s="43"/>
    </row>
    <row r="211" spans="1:7" ht="46.5">
      <c r="A211" s="87" t="s">
        <v>77</v>
      </c>
      <c r="B211" s="42">
        <v>706</v>
      </c>
      <c r="C211" s="88" t="s">
        <v>251</v>
      </c>
      <c r="D211" s="88" t="s">
        <v>78</v>
      </c>
      <c r="E211" s="54">
        <v>998</v>
      </c>
      <c r="G211" s="43"/>
    </row>
    <row r="212" spans="1:7" ht="30.75">
      <c r="A212" s="87" t="s">
        <v>528</v>
      </c>
      <c r="B212" s="42">
        <v>706</v>
      </c>
      <c r="C212" s="88" t="s">
        <v>252</v>
      </c>
      <c r="D212" s="88"/>
      <c r="E212" s="54">
        <f>E213+E214</f>
        <v>268.3</v>
      </c>
      <c r="G212" s="43"/>
    </row>
    <row r="213" spans="1:7" ht="46.5">
      <c r="A213" s="87" t="s">
        <v>77</v>
      </c>
      <c r="B213" s="42">
        <v>706</v>
      </c>
      <c r="C213" s="88" t="s">
        <v>252</v>
      </c>
      <c r="D213" s="88" t="s">
        <v>78</v>
      </c>
      <c r="E213" s="54">
        <v>145</v>
      </c>
      <c r="G213" s="43"/>
    </row>
    <row r="214" spans="1:7" ht="30.75">
      <c r="A214" s="87" t="s">
        <v>733</v>
      </c>
      <c r="B214" s="42">
        <v>706</v>
      </c>
      <c r="C214" s="88" t="s">
        <v>252</v>
      </c>
      <c r="D214" s="88" t="s">
        <v>79</v>
      </c>
      <c r="E214" s="54">
        <v>123.3</v>
      </c>
      <c r="G214" s="43"/>
    </row>
    <row r="215" spans="1:7" ht="46.5">
      <c r="A215" s="87" t="s">
        <v>257</v>
      </c>
      <c r="B215" s="42">
        <v>706</v>
      </c>
      <c r="C215" s="88" t="s">
        <v>258</v>
      </c>
      <c r="D215" s="88"/>
      <c r="E215" s="113">
        <f>E216+E223+E230+E239+E252+E258+E267+E286+E300</f>
        <v>192102.345</v>
      </c>
      <c r="G215" s="43"/>
    </row>
    <row r="216" spans="1:7" ht="30.75">
      <c r="A216" s="87" t="s">
        <v>259</v>
      </c>
      <c r="B216" s="42">
        <v>706</v>
      </c>
      <c r="C216" s="88" t="s">
        <v>260</v>
      </c>
      <c r="D216" s="88"/>
      <c r="E216" s="113">
        <f>E217+E221+E219</f>
        <v>8592.873</v>
      </c>
      <c r="G216" s="43"/>
    </row>
    <row r="217" spans="1:7" ht="30.75">
      <c r="A217" s="87" t="s">
        <v>977</v>
      </c>
      <c r="B217" s="42">
        <v>706</v>
      </c>
      <c r="C217" s="88" t="s">
        <v>978</v>
      </c>
      <c r="D217" s="88"/>
      <c r="E217" s="113">
        <f>E218</f>
        <v>1672.143</v>
      </c>
      <c r="G217" s="43"/>
    </row>
    <row r="218" spans="1:7" ht="30.75">
      <c r="A218" s="87" t="s">
        <v>741</v>
      </c>
      <c r="B218" s="42">
        <v>706</v>
      </c>
      <c r="C218" s="88" t="s">
        <v>978</v>
      </c>
      <c r="D218" s="88" t="s">
        <v>94</v>
      </c>
      <c r="E218" s="113">
        <v>1672.143</v>
      </c>
      <c r="G218" s="43"/>
    </row>
    <row r="219" spans="1:7" ht="30.75">
      <c r="A219" s="87" t="s">
        <v>1118</v>
      </c>
      <c r="B219" s="42">
        <v>706</v>
      </c>
      <c r="C219" s="88" t="s">
        <v>1119</v>
      </c>
      <c r="D219" s="88"/>
      <c r="E219" s="113">
        <f>E220</f>
        <v>6920.73</v>
      </c>
      <c r="G219" s="43"/>
    </row>
    <row r="220" spans="1:7" ht="30.75">
      <c r="A220" s="87" t="s">
        <v>741</v>
      </c>
      <c r="B220" s="42">
        <v>706</v>
      </c>
      <c r="C220" s="88" t="s">
        <v>1119</v>
      </c>
      <c r="D220" s="88" t="s">
        <v>94</v>
      </c>
      <c r="E220" s="113">
        <v>6920.73</v>
      </c>
      <c r="G220" s="43"/>
    </row>
    <row r="221" spans="1:7" ht="30.75">
      <c r="A221" s="87" t="s">
        <v>285</v>
      </c>
      <c r="B221" s="42">
        <v>706</v>
      </c>
      <c r="C221" s="88" t="s">
        <v>284</v>
      </c>
      <c r="D221" s="88"/>
      <c r="E221" s="54">
        <f>E222</f>
        <v>0</v>
      </c>
      <c r="G221" s="43"/>
    </row>
    <row r="222" spans="1:7" ht="30.75">
      <c r="A222" s="87" t="s">
        <v>741</v>
      </c>
      <c r="B222" s="42">
        <v>706</v>
      </c>
      <c r="C222" s="88" t="s">
        <v>284</v>
      </c>
      <c r="D222" s="88" t="s">
        <v>94</v>
      </c>
      <c r="E222" s="54">
        <v>0</v>
      </c>
      <c r="G222" s="43"/>
    </row>
    <row r="223" spans="1:7" ht="15">
      <c r="A223" s="87" t="s">
        <v>261</v>
      </c>
      <c r="B223" s="42">
        <v>706</v>
      </c>
      <c r="C223" s="88" t="s">
        <v>262</v>
      </c>
      <c r="D223" s="88"/>
      <c r="E223" s="113">
        <f>E224+E227</f>
        <v>56000.745</v>
      </c>
      <c r="G223" s="43"/>
    </row>
    <row r="224" spans="1:7" ht="62.25">
      <c r="A224" s="87" t="s">
        <v>1</v>
      </c>
      <c r="B224" s="42">
        <v>706</v>
      </c>
      <c r="C224" s="88" t="s">
        <v>263</v>
      </c>
      <c r="D224" s="88"/>
      <c r="E224" s="113">
        <f>E225+E226</f>
        <v>48496.65</v>
      </c>
      <c r="G224" s="43"/>
    </row>
    <row r="225" spans="1:7" ht="30.75">
      <c r="A225" s="87" t="s">
        <v>741</v>
      </c>
      <c r="B225" s="42">
        <v>706</v>
      </c>
      <c r="C225" s="88" t="s">
        <v>263</v>
      </c>
      <c r="D225" s="88" t="s">
        <v>94</v>
      </c>
      <c r="E225" s="113">
        <v>0</v>
      </c>
      <c r="G225" s="43"/>
    </row>
    <row r="226" spans="1:7" ht="15">
      <c r="A226" s="87" t="s">
        <v>1025</v>
      </c>
      <c r="B226" s="42">
        <v>706</v>
      </c>
      <c r="C226" s="88" t="s">
        <v>263</v>
      </c>
      <c r="D226" s="88" t="s">
        <v>89</v>
      </c>
      <c r="E226" s="113">
        <v>48496.65</v>
      </c>
      <c r="G226" s="43"/>
    </row>
    <row r="227" spans="1:7" ht="62.25">
      <c r="A227" s="87" t="s">
        <v>382</v>
      </c>
      <c r="B227" s="42">
        <v>706</v>
      </c>
      <c r="C227" s="88" t="s">
        <v>472</v>
      </c>
      <c r="D227" s="88"/>
      <c r="E227" s="113">
        <f>E228+E229</f>
        <v>7504.095</v>
      </c>
      <c r="G227" s="43"/>
    </row>
    <row r="228" spans="1:7" ht="30.75">
      <c r="A228" s="87" t="s">
        <v>741</v>
      </c>
      <c r="B228" s="42">
        <v>706</v>
      </c>
      <c r="C228" s="88" t="s">
        <v>472</v>
      </c>
      <c r="D228" s="88" t="s">
        <v>94</v>
      </c>
      <c r="E228" s="54">
        <v>0</v>
      </c>
      <c r="G228" s="43"/>
    </row>
    <row r="229" spans="1:7" ht="15">
      <c r="A229" s="87" t="s">
        <v>1025</v>
      </c>
      <c r="B229" s="42">
        <v>706</v>
      </c>
      <c r="C229" s="88" t="s">
        <v>472</v>
      </c>
      <c r="D229" s="88" t="s">
        <v>89</v>
      </c>
      <c r="E229" s="113">
        <v>7504.095</v>
      </c>
      <c r="G229" s="43"/>
    </row>
    <row r="230" spans="1:7" ht="62.25">
      <c r="A230" s="87" t="s">
        <v>304</v>
      </c>
      <c r="B230" s="42">
        <v>706</v>
      </c>
      <c r="C230" s="88" t="s">
        <v>264</v>
      </c>
      <c r="D230" s="88"/>
      <c r="E230" s="113">
        <f>E233+E235+E237+E231</f>
        <v>16431.796</v>
      </c>
      <c r="G230" s="43"/>
    </row>
    <row r="231" spans="1:7" ht="15">
      <c r="A231" s="87" t="s">
        <v>934</v>
      </c>
      <c r="B231" s="42">
        <v>706</v>
      </c>
      <c r="C231" s="88" t="s">
        <v>1120</v>
      </c>
      <c r="D231" s="88"/>
      <c r="E231" s="113">
        <f>E232</f>
        <v>5.446</v>
      </c>
      <c r="G231" s="43"/>
    </row>
    <row r="232" spans="1:7" ht="30.75">
      <c r="A232" s="87" t="s">
        <v>733</v>
      </c>
      <c r="B232" s="42">
        <v>706</v>
      </c>
      <c r="C232" s="88" t="s">
        <v>1120</v>
      </c>
      <c r="D232" s="88" t="s">
        <v>79</v>
      </c>
      <c r="E232" s="113">
        <v>5.446</v>
      </c>
      <c r="G232" s="43"/>
    </row>
    <row r="233" spans="1:7" ht="30.75">
      <c r="A233" s="87" t="s">
        <v>977</v>
      </c>
      <c r="B233" s="42">
        <v>706</v>
      </c>
      <c r="C233" s="88" t="s">
        <v>979</v>
      </c>
      <c r="D233" s="88"/>
      <c r="E233" s="113">
        <f>E234</f>
        <v>13817.998</v>
      </c>
      <c r="G233" s="43"/>
    </row>
    <row r="234" spans="1:7" ht="30.75">
      <c r="A234" s="87" t="s">
        <v>741</v>
      </c>
      <c r="B234" s="42">
        <v>706</v>
      </c>
      <c r="C234" s="88" t="s">
        <v>979</v>
      </c>
      <c r="D234" s="88" t="s">
        <v>94</v>
      </c>
      <c r="E234" s="113">
        <v>13817.998</v>
      </c>
      <c r="G234" s="43"/>
    </row>
    <row r="235" spans="1:7" ht="46.5">
      <c r="A235" s="87" t="s">
        <v>932</v>
      </c>
      <c r="B235" s="42">
        <v>706</v>
      </c>
      <c r="C235" s="88" t="s">
        <v>933</v>
      </c>
      <c r="D235" s="88"/>
      <c r="E235" s="113">
        <f>E236</f>
        <v>108.352</v>
      </c>
      <c r="G235" s="43"/>
    </row>
    <row r="236" spans="1:7" ht="30.75">
      <c r="A236" s="87" t="s">
        <v>741</v>
      </c>
      <c r="B236" s="42">
        <v>706</v>
      </c>
      <c r="C236" s="88" t="s">
        <v>933</v>
      </c>
      <c r="D236" s="88" t="s">
        <v>94</v>
      </c>
      <c r="E236" s="113">
        <v>108.352</v>
      </c>
      <c r="G236" s="43"/>
    </row>
    <row r="237" spans="1:7" ht="30.75">
      <c r="A237" s="87" t="s">
        <v>922</v>
      </c>
      <c r="B237" s="42">
        <v>706</v>
      </c>
      <c r="C237" s="88" t="s">
        <v>923</v>
      </c>
      <c r="D237" s="88"/>
      <c r="E237" s="54">
        <f>E238</f>
        <v>2500</v>
      </c>
      <c r="G237" s="43"/>
    </row>
    <row r="238" spans="1:7" ht="30.75">
      <c r="A238" s="87" t="s">
        <v>741</v>
      </c>
      <c r="B238" s="42">
        <v>706</v>
      </c>
      <c r="C238" s="88" t="s">
        <v>923</v>
      </c>
      <c r="D238" s="88" t="s">
        <v>94</v>
      </c>
      <c r="E238" s="54">
        <v>2500</v>
      </c>
      <c r="G238" s="43"/>
    </row>
    <row r="239" spans="1:7" ht="46.5">
      <c r="A239" s="87" t="s">
        <v>305</v>
      </c>
      <c r="B239" s="42">
        <v>706</v>
      </c>
      <c r="C239" s="88" t="s">
        <v>265</v>
      </c>
      <c r="D239" s="88"/>
      <c r="E239" s="113">
        <f>E240+E247+E249+E245+E243</f>
        <v>45666.534</v>
      </c>
      <c r="G239" s="43"/>
    </row>
    <row r="240" spans="1:7" ht="15">
      <c r="A240" s="87" t="s">
        <v>530</v>
      </c>
      <c r="B240" s="42">
        <v>706</v>
      </c>
      <c r="C240" s="88" t="s">
        <v>266</v>
      </c>
      <c r="D240" s="88"/>
      <c r="E240" s="54">
        <f>E241+E242</f>
        <v>2050</v>
      </c>
      <c r="G240" s="43"/>
    </row>
    <row r="241" spans="1:7" ht="30.75">
      <c r="A241" s="87" t="s">
        <v>733</v>
      </c>
      <c r="B241" s="42">
        <v>706</v>
      </c>
      <c r="C241" s="88" t="s">
        <v>266</v>
      </c>
      <c r="D241" s="88" t="s">
        <v>79</v>
      </c>
      <c r="E241" s="54">
        <v>50</v>
      </c>
      <c r="G241" s="43"/>
    </row>
    <row r="242" spans="1:7" ht="15">
      <c r="A242" s="87" t="s">
        <v>1025</v>
      </c>
      <c r="B242" s="42">
        <v>706</v>
      </c>
      <c r="C242" s="88" t="s">
        <v>266</v>
      </c>
      <c r="D242" s="88" t="s">
        <v>89</v>
      </c>
      <c r="E242" s="54">
        <v>2000</v>
      </c>
      <c r="G242" s="43"/>
    </row>
    <row r="243" spans="1:7" ht="46.5">
      <c r="A243" s="87" t="s">
        <v>1164</v>
      </c>
      <c r="B243" s="42">
        <v>706</v>
      </c>
      <c r="C243" s="88" t="s">
        <v>1165</v>
      </c>
      <c r="D243" s="88"/>
      <c r="E243" s="113">
        <f>E244</f>
        <v>685</v>
      </c>
      <c r="G243" s="43"/>
    </row>
    <row r="244" spans="1:7" ht="15">
      <c r="A244" s="87" t="s">
        <v>1025</v>
      </c>
      <c r="B244" s="42">
        <v>706</v>
      </c>
      <c r="C244" s="88" t="s">
        <v>1165</v>
      </c>
      <c r="D244" s="88" t="s">
        <v>89</v>
      </c>
      <c r="E244" s="113">
        <v>685</v>
      </c>
      <c r="G244" s="43"/>
    </row>
    <row r="245" spans="1:7" ht="30.75">
      <c r="A245" s="87" t="s">
        <v>1116</v>
      </c>
      <c r="B245" s="42">
        <v>706</v>
      </c>
      <c r="C245" s="88" t="s">
        <v>1123</v>
      </c>
      <c r="D245" s="88"/>
      <c r="E245" s="113">
        <f>E246</f>
        <v>0</v>
      </c>
      <c r="G245" s="43"/>
    </row>
    <row r="246" spans="1:7" ht="15">
      <c r="A246" s="87" t="s">
        <v>1025</v>
      </c>
      <c r="B246" s="42">
        <v>706</v>
      </c>
      <c r="C246" s="88" t="s">
        <v>1123</v>
      </c>
      <c r="D246" s="88" t="s">
        <v>89</v>
      </c>
      <c r="E246" s="113">
        <v>0</v>
      </c>
      <c r="G246" s="43"/>
    </row>
    <row r="247" spans="1:7" ht="62.25">
      <c r="A247" s="87" t="s">
        <v>386</v>
      </c>
      <c r="B247" s="42">
        <v>706</v>
      </c>
      <c r="C247" s="88" t="s">
        <v>267</v>
      </c>
      <c r="D247" s="88"/>
      <c r="E247" s="54">
        <f>E248</f>
        <v>8100</v>
      </c>
      <c r="G247" s="43"/>
    </row>
    <row r="248" spans="1:7" ht="15">
      <c r="A248" s="87" t="s">
        <v>1025</v>
      </c>
      <c r="B248" s="42">
        <v>706</v>
      </c>
      <c r="C248" s="88" t="s">
        <v>267</v>
      </c>
      <c r="D248" s="88" t="s">
        <v>89</v>
      </c>
      <c r="E248" s="54">
        <v>8100</v>
      </c>
      <c r="G248" s="43"/>
    </row>
    <row r="249" spans="1:7" ht="30.75">
      <c r="A249" s="87" t="s">
        <v>1121</v>
      </c>
      <c r="B249" s="42">
        <v>706</v>
      </c>
      <c r="C249" s="88" t="s">
        <v>1122</v>
      </c>
      <c r="D249" s="88"/>
      <c r="E249" s="113">
        <f>E250+E251</f>
        <v>34831.534</v>
      </c>
      <c r="G249" s="43"/>
    </row>
    <row r="250" spans="1:7" ht="30.75">
      <c r="A250" s="87" t="s">
        <v>733</v>
      </c>
      <c r="B250" s="42">
        <v>706</v>
      </c>
      <c r="C250" s="88" t="s">
        <v>1122</v>
      </c>
      <c r="D250" s="88" t="s">
        <v>79</v>
      </c>
      <c r="E250" s="113">
        <v>0</v>
      </c>
      <c r="G250" s="43"/>
    </row>
    <row r="251" spans="1:7" ht="15">
      <c r="A251" s="87" t="s">
        <v>1025</v>
      </c>
      <c r="B251" s="42">
        <v>706</v>
      </c>
      <c r="C251" s="88" t="s">
        <v>1122</v>
      </c>
      <c r="D251" s="88" t="s">
        <v>89</v>
      </c>
      <c r="E251" s="113">
        <v>34831.534</v>
      </c>
      <c r="G251" s="43"/>
    </row>
    <row r="252" spans="1:7" ht="46.5">
      <c r="A252" s="87" t="s">
        <v>268</v>
      </c>
      <c r="B252" s="42">
        <v>706</v>
      </c>
      <c r="C252" s="88" t="s">
        <v>314</v>
      </c>
      <c r="D252" s="88"/>
      <c r="E252" s="113">
        <f>E256+E253</f>
        <v>130.45</v>
      </c>
      <c r="G252" s="43"/>
    </row>
    <row r="253" spans="1:7" ht="78">
      <c r="A253" s="191" t="s">
        <v>1124</v>
      </c>
      <c r="B253" s="42">
        <v>706</v>
      </c>
      <c r="C253" s="205" t="s">
        <v>1125</v>
      </c>
      <c r="D253" s="205"/>
      <c r="E253" s="206">
        <f>E255+E254</f>
        <v>30.45</v>
      </c>
      <c r="G253" s="43"/>
    </row>
    <row r="254" spans="1:7" ht="30.75">
      <c r="A254" s="87" t="s">
        <v>733</v>
      </c>
      <c r="B254" s="42">
        <v>706</v>
      </c>
      <c r="C254" s="205" t="s">
        <v>1125</v>
      </c>
      <c r="D254" s="205" t="s">
        <v>79</v>
      </c>
      <c r="E254" s="206">
        <v>30.45</v>
      </c>
      <c r="G254" s="43"/>
    </row>
    <row r="255" spans="1:7" ht="15">
      <c r="A255" s="87" t="s">
        <v>80</v>
      </c>
      <c r="B255" s="42">
        <v>706</v>
      </c>
      <c r="C255" s="205" t="s">
        <v>1125</v>
      </c>
      <c r="D255" s="88" t="s">
        <v>81</v>
      </c>
      <c r="E255" s="113">
        <v>0</v>
      </c>
      <c r="G255" s="43"/>
    </row>
    <row r="256" spans="1:7" ht="62.25">
      <c r="A256" s="87" t="s">
        <v>986</v>
      </c>
      <c r="B256" s="42">
        <v>706</v>
      </c>
      <c r="C256" s="88" t="s">
        <v>987</v>
      </c>
      <c r="D256" s="88"/>
      <c r="E256" s="54">
        <f>E257</f>
        <v>100</v>
      </c>
      <c r="G256" s="43"/>
    </row>
    <row r="257" spans="1:7" ht="30.75">
      <c r="A257" s="87" t="s">
        <v>733</v>
      </c>
      <c r="B257" s="42">
        <v>706</v>
      </c>
      <c r="C257" s="88" t="s">
        <v>987</v>
      </c>
      <c r="D257" s="88" t="s">
        <v>79</v>
      </c>
      <c r="E257" s="54">
        <v>100</v>
      </c>
      <c r="G257" s="43"/>
    </row>
    <row r="258" spans="1:7" ht="30.75">
      <c r="A258" s="87" t="s">
        <v>826</v>
      </c>
      <c r="B258" s="42">
        <v>706</v>
      </c>
      <c r="C258" s="88" t="s">
        <v>827</v>
      </c>
      <c r="D258" s="88"/>
      <c r="E258" s="54">
        <f>E261+E263+E259+E265</f>
        <v>18676.8</v>
      </c>
      <c r="G258" s="43"/>
    </row>
    <row r="259" spans="1:7" ht="15">
      <c r="A259" s="87" t="s">
        <v>934</v>
      </c>
      <c r="B259" s="42">
        <v>706</v>
      </c>
      <c r="C259" s="88" t="s">
        <v>935</v>
      </c>
      <c r="D259" s="88"/>
      <c r="E259" s="54">
        <f>E260</f>
        <v>70</v>
      </c>
      <c r="G259" s="43"/>
    </row>
    <row r="260" spans="1:7" ht="30.75">
      <c r="A260" s="87" t="s">
        <v>733</v>
      </c>
      <c r="B260" s="42">
        <v>706</v>
      </c>
      <c r="C260" s="88" t="s">
        <v>935</v>
      </c>
      <c r="D260" s="88" t="s">
        <v>79</v>
      </c>
      <c r="E260" s="54">
        <v>70</v>
      </c>
      <c r="G260" s="43"/>
    </row>
    <row r="261" spans="1:7" ht="30.75">
      <c r="A261" s="87" t="s">
        <v>117</v>
      </c>
      <c r="B261" s="42">
        <v>706</v>
      </c>
      <c r="C261" s="88" t="s">
        <v>312</v>
      </c>
      <c r="D261" s="88"/>
      <c r="E261" s="113">
        <f>E262</f>
        <v>18506.8</v>
      </c>
      <c r="G261" s="43"/>
    </row>
    <row r="262" spans="1:7" ht="30.75">
      <c r="A262" s="87" t="s">
        <v>741</v>
      </c>
      <c r="B262" s="42">
        <v>706</v>
      </c>
      <c r="C262" s="88" t="s">
        <v>312</v>
      </c>
      <c r="D262" s="88" t="s">
        <v>94</v>
      </c>
      <c r="E262" s="113">
        <v>18506.8</v>
      </c>
      <c r="G262" s="43"/>
    </row>
    <row r="263" spans="1:7" ht="30.75">
      <c r="A263" s="87" t="s">
        <v>384</v>
      </c>
      <c r="B263" s="42">
        <v>706</v>
      </c>
      <c r="C263" s="88" t="s">
        <v>383</v>
      </c>
      <c r="D263" s="88"/>
      <c r="E263" s="54">
        <f>E264</f>
        <v>0</v>
      </c>
      <c r="G263" s="43"/>
    </row>
    <row r="264" spans="1:7" ht="30.75">
      <c r="A264" s="87" t="s">
        <v>741</v>
      </c>
      <c r="B264" s="42">
        <v>706</v>
      </c>
      <c r="C264" s="88" t="s">
        <v>383</v>
      </c>
      <c r="D264" s="88" t="s">
        <v>94</v>
      </c>
      <c r="E264" s="54">
        <v>0</v>
      </c>
      <c r="G264" s="43"/>
    </row>
    <row r="265" spans="1:7" ht="30.75">
      <c r="A265" s="87" t="s">
        <v>1162</v>
      </c>
      <c r="B265" s="42">
        <v>706</v>
      </c>
      <c r="C265" s="88" t="s">
        <v>1163</v>
      </c>
      <c r="D265" s="88"/>
      <c r="E265" s="113">
        <f>E266</f>
        <v>100</v>
      </c>
      <c r="G265" s="43"/>
    </row>
    <row r="266" spans="1:7" ht="15">
      <c r="A266" s="87" t="s">
        <v>80</v>
      </c>
      <c r="B266" s="42">
        <v>706</v>
      </c>
      <c r="C266" s="88" t="s">
        <v>1163</v>
      </c>
      <c r="D266" s="88" t="s">
        <v>81</v>
      </c>
      <c r="E266" s="113">
        <v>100</v>
      </c>
      <c r="G266" s="43"/>
    </row>
    <row r="267" spans="1:7" ht="46.5">
      <c r="A267" s="87" t="s">
        <v>828</v>
      </c>
      <c r="B267" s="42">
        <v>706</v>
      </c>
      <c r="C267" s="88" t="s">
        <v>829</v>
      </c>
      <c r="D267" s="88"/>
      <c r="E267" s="113">
        <f>E270+E272+E274+E276+E280+E282+E284+E278+E268</f>
        <v>29965.403</v>
      </c>
      <c r="G267" s="43"/>
    </row>
    <row r="268" spans="1:7" ht="30.75">
      <c r="A268" s="87" t="s">
        <v>1105</v>
      </c>
      <c r="B268" s="42">
        <v>706</v>
      </c>
      <c r="C268" s="88" t="s">
        <v>1106</v>
      </c>
      <c r="D268" s="88"/>
      <c r="E268" s="113">
        <f>E269</f>
        <v>10403.12</v>
      </c>
      <c r="G268" s="43"/>
    </row>
    <row r="269" spans="1:7" ht="15">
      <c r="A269" s="87" t="s">
        <v>91</v>
      </c>
      <c r="B269" s="42">
        <v>706</v>
      </c>
      <c r="C269" s="88" t="s">
        <v>1106</v>
      </c>
      <c r="D269" s="88" t="s">
        <v>90</v>
      </c>
      <c r="E269" s="113">
        <v>10403.12</v>
      </c>
      <c r="G269" s="43"/>
    </row>
    <row r="270" spans="1:7" ht="62.25">
      <c r="A270" s="87" t="s">
        <v>755</v>
      </c>
      <c r="B270" s="42">
        <v>706</v>
      </c>
      <c r="C270" s="88" t="s">
        <v>334</v>
      </c>
      <c r="D270" s="88"/>
      <c r="E270" s="113">
        <f>E271</f>
        <v>11237.783</v>
      </c>
      <c r="G270" s="43"/>
    </row>
    <row r="271" spans="1:7" ht="30.75">
      <c r="A271" s="87" t="s">
        <v>741</v>
      </c>
      <c r="B271" s="42">
        <v>706</v>
      </c>
      <c r="C271" s="88" t="s">
        <v>334</v>
      </c>
      <c r="D271" s="88" t="s">
        <v>94</v>
      </c>
      <c r="E271" s="113">
        <v>11237.783</v>
      </c>
      <c r="G271" s="43"/>
    </row>
    <row r="272" spans="1:7" ht="30.75">
      <c r="A272" s="87" t="s">
        <v>6</v>
      </c>
      <c r="B272" s="42">
        <v>706</v>
      </c>
      <c r="C272" s="88" t="s">
        <v>389</v>
      </c>
      <c r="D272" s="88"/>
      <c r="E272" s="54">
        <f>E273</f>
        <v>756</v>
      </c>
      <c r="G272" s="43"/>
    </row>
    <row r="273" spans="1:7" ht="15">
      <c r="A273" s="87" t="s">
        <v>91</v>
      </c>
      <c r="B273" s="42">
        <v>706</v>
      </c>
      <c r="C273" s="88" t="s">
        <v>389</v>
      </c>
      <c r="D273" s="88" t="s">
        <v>90</v>
      </c>
      <c r="E273" s="54">
        <v>756</v>
      </c>
      <c r="G273" s="43"/>
    </row>
    <row r="274" spans="1:7" ht="46.5">
      <c r="A274" s="87" t="s">
        <v>7</v>
      </c>
      <c r="B274" s="42">
        <v>706</v>
      </c>
      <c r="C274" s="88" t="s">
        <v>390</v>
      </c>
      <c r="D274" s="88"/>
      <c r="E274" s="54">
        <f>E275</f>
        <v>4612</v>
      </c>
      <c r="G274" s="43"/>
    </row>
    <row r="275" spans="1:7" ht="15">
      <c r="A275" s="87" t="s">
        <v>91</v>
      </c>
      <c r="B275" s="42">
        <v>706</v>
      </c>
      <c r="C275" s="88" t="s">
        <v>390</v>
      </c>
      <c r="D275" s="88" t="s">
        <v>90</v>
      </c>
      <c r="E275" s="54">
        <v>4612</v>
      </c>
      <c r="G275" s="43"/>
    </row>
    <row r="276" spans="1:7" ht="30.75">
      <c r="A276" s="87" t="s">
        <v>473</v>
      </c>
      <c r="B276" s="42">
        <v>706</v>
      </c>
      <c r="C276" s="88" t="s">
        <v>391</v>
      </c>
      <c r="D276" s="88"/>
      <c r="E276" s="54">
        <f>E277</f>
        <v>0</v>
      </c>
      <c r="G276" s="43"/>
    </row>
    <row r="277" spans="1:7" ht="15">
      <c r="A277" s="87" t="s">
        <v>91</v>
      </c>
      <c r="B277" s="42">
        <v>706</v>
      </c>
      <c r="C277" s="88" t="s">
        <v>391</v>
      </c>
      <c r="D277" s="88" t="s">
        <v>90</v>
      </c>
      <c r="E277" s="54">
        <v>0</v>
      </c>
      <c r="G277" s="43"/>
    </row>
    <row r="278" spans="1:7" ht="30.75">
      <c r="A278" s="87" t="s">
        <v>5</v>
      </c>
      <c r="B278" s="42">
        <v>706</v>
      </c>
      <c r="C278" s="88" t="s">
        <v>130</v>
      </c>
      <c r="D278" s="88"/>
      <c r="E278" s="54">
        <v>1076.5</v>
      </c>
      <c r="G278" s="43"/>
    </row>
    <row r="279" spans="1:7" ht="15">
      <c r="A279" s="87" t="s">
        <v>91</v>
      </c>
      <c r="B279" s="42">
        <v>706</v>
      </c>
      <c r="C279" s="88" t="s">
        <v>130</v>
      </c>
      <c r="D279" s="88" t="s">
        <v>90</v>
      </c>
      <c r="E279" s="54">
        <v>1076.5</v>
      </c>
      <c r="G279" s="43"/>
    </row>
    <row r="280" spans="1:7" ht="62.25">
      <c r="A280" s="87" t="s">
        <v>116</v>
      </c>
      <c r="B280" s="42">
        <v>706</v>
      </c>
      <c r="C280" s="88" t="s">
        <v>831</v>
      </c>
      <c r="D280" s="88"/>
      <c r="E280" s="54">
        <f>E281</f>
        <v>500</v>
      </c>
      <c r="G280" s="43"/>
    </row>
    <row r="281" spans="1:7" ht="30.75">
      <c r="A281" s="87" t="s">
        <v>733</v>
      </c>
      <c r="B281" s="42">
        <v>706</v>
      </c>
      <c r="C281" s="88" t="s">
        <v>831</v>
      </c>
      <c r="D281" s="88" t="s">
        <v>79</v>
      </c>
      <c r="E281" s="54">
        <v>500</v>
      </c>
      <c r="G281" s="43"/>
    </row>
    <row r="282" spans="1:7" ht="30.75">
      <c r="A282" s="87" t="s">
        <v>8</v>
      </c>
      <c r="B282" s="42">
        <v>706</v>
      </c>
      <c r="C282" s="88" t="s">
        <v>975</v>
      </c>
      <c r="D282" s="88"/>
      <c r="E282" s="54">
        <f>E283</f>
        <v>700</v>
      </c>
      <c r="G282" s="43"/>
    </row>
    <row r="283" spans="1:7" ht="15">
      <c r="A283" s="87" t="s">
        <v>91</v>
      </c>
      <c r="B283" s="42">
        <v>706</v>
      </c>
      <c r="C283" s="88" t="s">
        <v>975</v>
      </c>
      <c r="D283" s="88" t="s">
        <v>90</v>
      </c>
      <c r="E283" s="54">
        <v>700</v>
      </c>
      <c r="G283" s="43"/>
    </row>
    <row r="284" spans="1:7" ht="30.75">
      <c r="A284" s="87" t="s">
        <v>9</v>
      </c>
      <c r="B284" s="42">
        <v>706</v>
      </c>
      <c r="C284" s="88" t="s">
        <v>632</v>
      </c>
      <c r="D284" s="88"/>
      <c r="E284" s="54">
        <f>E285</f>
        <v>680</v>
      </c>
      <c r="G284" s="43"/>
    </row>
    <row r="285" spans="1:7" ht="15">
      <c r="A285" s="87" t="s">
        <v>91</v>
      </c>
      <c r="B285" s="42">
        <v>706</v>
      </c>
      <c r="C285" s="88" t="s">
        <v>632</v>
      </c>
      <c r="D285" s="88" t="s">
        <v>90</v>
      </c>
      <c r="E285" s="54">
        <v>680</v>
      </c>
      <c r="G285" s="43"/>
    </row>
    <row r="286" spans="1:7" ht="30.75">
      <c r="A286" s="87" t="s">
        <v>855</v>
      </c>
      <c r="B286" s="42">
        <v>706</v>
      </c>
      <c r="C286" s="88" t="s">
        <v>856</v>
      </c>
      <c r="D286" s="88"/>
      <c r="E286" s="113">
        <f>E289+E291+E293+E287+E298+E296</f>
        <v>8953.544</v>
      </c>
      <c r="G286" s="43"/>
    </row>
    <row r="287" spans="1:7" ht="15">
      <c r="A287" s="87" t="s">
        <v>930</v>
      </c>
      <c r="B287" s="42">
        <v>706</v>
      </c>
      <c r="C287" s="88" t="s">
        <v>931</v>
      </c>
      <c r="D287" s="88"/>
      <c r="E287" s="54">
        <f>E288</f>
        <v>700</v>
      </c>
      <c r="G287" s="43"/>
    </row>
    <row r="288" spans="1:7" ht="30.75">
      <c r="A288" s="87" t="s">
        <v>733</v>
      </c>
      <c r="B288" s="42">
        <v>706</v>
      </c>
      <c r="C288" s="88" t="s">
        <v>931</v>
      </c>
      <c r="D288" s="88" t="s">
        <v>79</v>
      </c>
      <c r="E288" s="54">
        <v>700</v>
      </c>
      <c r="G288" s="43"/>
    </row>
    <row r="289" spans="1:7" ht="30.75">
      <c r="A289" s="87" t="s">
        <v>705</v>
      </c>
      <c r="B289" s="42">
        <v>706</v>
      </c>
      <c r="C289" s="88" t="s">
        <v>876</v>
      </c>
      <c r="D289" s="88"/>
      <c r="E289" s="54">
        <f>E290</f>
        <v>1050</v>
      </c>
      <c r="G289" s="43"/>
    </row>
    <row r="290" spans="1:7" ht="30.75">
      <c r="A290" s="87" t="s">
        <v>733</v>
      </c>
      <c r="B290" s="42">
        <v>706</v>
      </c>
      <c r="C290" s="88" t="s">
        <v>876</v>
      </c>
      <c r="D290" s="88" t="s">
        <v>79</v>
      </c>
      <c r="E290" s="54">
        <v>1050</v>
      </c>
      <c r="G290" s="43"/>
    </row>
    <row r="291" spans="1:7" ht="30.75">
      <c r="A291" s="87" t="s">
        <v>411</v>
      </c>
      <c r="B291" s="42">
        <v>706</v>
      </c>
      <c r="C291" s="88" t="s">
        <v>877</v>
      </c>
      <c r="D291" s="88"/>
      <c r="E291" s="54">
        <f>E292</f>
        <v>2700</v>
      </c>
      <c r="G291" s="43"/>
    </row>
    <row r="292" spans="1:7" ht="30.75">
      <c r="A292" s="87" t="s">
        <v>733</v>
      </c>
      <c r="B292" s="42">
        <v>706</v>
      </c>
      <c r="C292" s="88" t="s">
        <v>877</v>
      </c>
      <c r="D292" s="88" t="s">
        <v>79</v>
      </c>
      <c r="E292" s="54">
        <v>2700</v>
      </c>
      <c r="G292" s="43"/>
    </row>
    <row r="293" spans="1:7" ht="15">
      <c r="A293" s="87" t="s">
        <v>898</v>
      </c>
      <c r="B293" s="42">
        <v>706</v>
      </c>
      <c r="C293" s="88" t="s">
        <v>878</v>
      </c>
      <c r="D293" s="88"/>
      <c r="E293" s="113">
        <f>E294+E295</f>
        <v>3403.544</v>
      </c>
      <c r="G293" s="43"/>
    </row>
    <row r="294" spans="1:7" ht="30.75">
      <c r="A294" s="87" t="s">
        <v>733</v>
      </c>
      <c r="B294" s="42">
        <v>706</v>
      </c>
      <c r="C294" s="88" t="s">
        <v>878</v>
      </c>
      <c r="D294" s="88" t="s">
        <v>79</v>
      </c>
      <c r="E294" s="113">
        <v>3143.544</v>
      </c>
      <c r="G294" s="43"/>
    </row>
    <row r="295" spans="1:7" ht="15">
      <c r="A295" s="87" t="s">
        <v>80</v>
      </c>
      <c r="B295" s="42">
        <v>706</v>
      </c>
      <c r="C295" s="88" t="s">
        <v>878</v>
      </c>
      <c r="D295" s="208" t="s">
        <v>81</v>
      </c>
      <c r="E295" s="113">
        <v>260</v>
      </c>
      <c r="G295" s="43"/>
    </row>
    <row r="296" spans="1:7" ht="46.5">
      <c r="A296" s="87" t="s">
        <v>531</v>
      </c>
      <c r="B296" s="42">
        <v>706</v>
      </c>
      <c r="C296" s="88" t="s">
        <v>1161</v>
      </c>
      <c r="D296" s="88"/>
      <c r="E296" s="113">
        <f>E297</f>
        <v>100</v>
      </c>
      <c r="G296" s="43"/>
    </row>
    <row r="297" spans="1:7" ht="15">
      <c r="A297" s="87" t="s">
        <v>1025</v>
      </c>
      <c r="B297" s="42">
        <v>706</v>
      </c>
      <c r="C297" s="88" t="s">
        <v>1161</v>
      </c>
      <c r="D297" s="88" t="s">
        <v>89</v>
      </c>
      <c r="E297" s="113">
        <v>100</v>
      </c>
      <c r="G297" s="43"/>
    </row>
    <row r="298" spans="1:7" ht="15">
      <c r="A298" s="87" t="s">
        <v>949</v>
      </c>
      <c r="B298" s="42">
        <v>706</v>
      </c>
      <c r="C298" s="88" t="s">
        <v>951</v>
      </c>
      <c r="D298" s="208"/>
      <c r="E298" s="54">
        <f>E299</f>
        <v>1000</v>
      </c>
      <c r="G298" s="43"/>
    </row>
    <row r="299" spans="1:7" ht="15">
      <c r="A299" s="87" t="s">
        <v>1025</v>
      </c>
      <c r="B299" s="42">
        <v>706</v>
      </c>
      <c r="C299" s="88" t="s">
        <v>951</v>
      </c>
      <c r="D299" s="208" t="s">
        <v>89</v>
      </c>
      <c r="E299" s="54">
        <v>1000</v>
      </c>
      <c r="G299" s="43"/>
    </row>
    <row r="300" spans="1:7" ht="30.75">
      <c r="A300" s="87" t="s">
        <v>875</v>
      </c>
      <c r="B300" s="42">
        <v>706</v>
      </c>
      <c r="C300" s="88" t="s">
        <v>879</v>
      </c>
      <c r="D300" s="88"/>
      <c r="E300" s="113">
        <f>E301+E308+E310+E304+E312+E306</f>
        <v>7684.2</v>
      </c>
      <c r="G300" s="43"/>
    </row>
    <row r="301" spans="1:7" ht="15">
      <c r="A301" s="87" t="s">
        <v>980</v>
      </c>
      <c r="B301" s="42">
        <v>706</v>
      </c>
      <c r="C301" s="88" t="s">
        <v>981</v>
      </c>
      <c r="D301" s="88"/>
      <c r="E301" s="54">
        <f>E302+E303</f>
        <v>2042.2</v>
      </c>
      <c r="G301" s="43"/>
    </row>
    <row r="302" spans="1:7" ht="30.75">
      <c r="A302" s="87" t="s">
        <v>733</v>
      </c>
      <c r="B302" s="42">
        <v>706</v>
      </c>
      <c r="C302" s="88" t="s">
        <v>981</v>
      </c>
      <c r="D302" s="88" t="s">
        <v>79</v>
      </c>
      <c r="E302" s="54">
        <v>2034.9</v>
      </c>
      <c r="G302" s="43"/>
    </row>
    <row r="303" spans="1:7" ht="15">
      <c r="A303" s="87" t="s">
        <v>80</v>
      </c>
      <c r="B303" s="42">
        <v>706</v>
      </c>
      <c r="C303" s="88" t="s">
        <v>981</v>
      </c>
      <c r="D303" s="88" t="s">
        <v>81</v>
      </c>
      <c r="E303" s="54">
        <v>7.3</v>
      </c>
      <c r="G303" s="43"/>
    </row>
    <row r="304" spans="1:7" ht="15">
      <c r="A304" s="87" t="s">
        <v>930</v>
      </c>
      <c r="B304" s="42">
        <v>706</v>
      </c>
      <c r="C304" s="88" t="s">
        <v>1126</v>
      </c>
      <c r="D304" s="88"/>
      <c r="E304" s="54">
        <f>E305</f>
        <v>1761.8</v>
      </c>
      <c r="G304" s="43"/>
    </row>
    <row r="305" spans="1:7" ht="30.75">
      <c r="A305" s="87" t="s">
        <v>733</v>
      </c>
      <c r="B305" s="42">
        <v>706</v>
      </c>
      <c r="C305" s="88" t="s">
        <v>1126</v>
      </c>
      <c r="D305" s="88" t="s">
        <v>79</v>
      </c>
      <c r="E305" s="54">
        <v>1761.8</v>
      </c>
      <c r="G305" s="43"/>
    </row>
    <row r="306" spans="1:7" ht="15">
      <c r="A306" s="87" t="s">
        <v>1195</v>
      </c>
      <c r="B306" s="42">
        <v>706</v>
      </c>
      <c r="C306" s="88" t="s">
        <v>1196</v>
      </c>
      <c r="D306" s="88"/>
      <c r="E306" s="54">
        <f>E307</f>
        <v>2000</v>
      </c>
      <c r="G306" s="43"/>
    </row>
    <row r="307" spans="1:7" ht="30.75">
      <c r="A307" s="87" t="s">
        <v>86</v>
      </c>
      <c r="B307" s="42">
        <v>706</v>
      </c>
      <c r="C307" s="88" t="s">
        <v>1196</v>
      </c>
      <c r="D307" s="88" t="s">
        <v>87</v>
      </c>
      <c r="E307" s="54">
        <v>2000</v>
      </c>
      <c r="G307" s="43"/>
    </row>
    <row r="308" spans="1:7" ht="46.5">
      <c r="A308" s="87" t="s">
        <v>745</v>
      </c>
      <c r="B308" s="42">
        <v>706</v>
      </c>
      <c r="C308" s="88" t="s">
        <v>298</v>
      </c>
      <c r="D308" s="88"/>
      <c r="E308" s="54">
        <f>E309</f>
        <v>504.2</v>
      </c>
      <c r="G308" s="43"/>
    </row>
    <row r="309" spans="1:7" ht="30.75">
      <c r="A309" s="87" t="s">
        <v>733</v>
      </c>
      <c r="B309" s="42">
        <v>706</v>
      </c>
      <c r="C309" s="88" t="s">
        <v>298</v>
      </c>
      <c r="D309" s="88" t="s">
        <v>79</v>
      </c>
      <c r="E309" s="54">
        <v>504.2</v>
      </c>
      <c r="G309" s="43"/>
    </row>
    <row r="310" spans="1:7" ht="46.5">
      <c r="A310" s="87" t="s">
        <v>985</v>
      </c>
      <c r="B310" s="42">
        <v>706</v>
      </c>
      <c r="C310" s="88" t="s">
        <v>984</v>
      </c>
      <c r="D310" s="88"/>
      <c r="E310" s="54">
        <f>E311</f>
        <v>50</v>
      </c>
      <c r="G310" s="43"/>
    </row>
    <row r="311" spans="1:7" ht="30.75">
      <c r="A311" s="87" t="s">
        <v>733</v>
      </c>
      <c r="B311" s="42">
        <v>706</v>
      </c>
      <c r="C311" s="88" t="s">
        <v>984</v>
      </c>
      <c r="D311" s="88" t="s">
        <v>79</v>
      </c>
      <c r="E311" s="54">
        <v>50</v>
      </c>
      <c r="G311" s="43"/>
    </row>
    <row r="312" spans="1:7" ht="15">
      <c r="A312" s="87" t="s">
        <v>949</v>
      </c>
      <c r="B312" s="42">
        <v>706</v>
      </c>
      <c r="C312" s="88" t="s">
        <v>1127</v>
      </c>
      <c r="D312" s="208"/>
      <c r="E312" s="54">
        <f>E313</f>
        <v>1326</v>
      </c>
      <c r="G312" s="43"/>
    </row>
    <row r="313" spans="1:7" ht="15">
      <c r="A313" s="87" t="s">
        <v>1025</v>
      </c>
      <c r="B313" s="42">
        <v>706</v>
      </c>
      <c r="C313" s="88" t="s">
        <v>1127</v>
      </c>
      <c r="D313" s="208" t="s">
        <v>89</v>
      </c>
      <c r="E313" s="54">
        <v>1326</v>
      </c>
      <c r="G313" s="43"/>
    </row>
    <row r="314" spans="1:7" ht="30.75">
      <c r="A314" s="87" t="s">
        <v>767</v>
      </c>
      <c r="B314" s="42">
        <v>706</v>
      </c>
      <c r="C314" s="42" t="s">
        <v>832</v>
      </c>
      <c r="D314" s="88"/>
      <c r="E314" s="113">
        <f>E315+E330</f>
        <v>110634.2</v>
      </c>
      <c r="G314" s="43"/>
    </row>
    <row r="315" spans="1:7" ht="30.75">
      <c r="A315" s="87" t="s">
        <v>833</v>
      </c>
      <c r="B315" s="42">
        <v>706</v>
      </c>
      <c r="C315" s="42" t="s">
        <v>834</v>
      </c>
      <c r="D315" s="88"/>
      <c r="E315" s="113">
        <f>E316+E319+E324+E326+E328+E322</f>
        <v>110364.2</v>
      </c>
      <c r="G315" s="43"/>
    </row>
    <row r="316" spans="1:7" ht="15">
      <c r="A316" s="87" t="s">
        <v>437</v>
      </c>
      <c r="B316" s="42">
        <v>706</v>
      </c>
      <c r="C316" s="88" t="s">
        <v>835</v>
      </c>
      <c r="D316" s="88"/>
      <c r="E316" s="54">
        <f>E317+E318</f>
        <v>45448</v>
      </c>
      <c r="G316" s="43"/>
    </row>
    <row r="317" spans="1:7" ht="30.75">
      <c r="A317" s="87" t="s">
        <v>733</v>
      </c>
      <c r="B317" s="42">
        <v>706</v>
      </c>
      <c r="C317" s="88" t="s">
        <v>835</v>
      </c>
      <c r="D317" s="88" t="s">
        <v>79</v>
      </c>
      <c r="E317" s="54">
        <v>11651</v>
      </c>
      <c r="G317" s="43"/>
    </row>
    <row r="318" spans="1:7" ht="15">
      <c r="A318" s="87" t="s">
        <v>1025</v>
      </c>
      <c r="B318" s="42">
        <v>706</v>
      </c>
      <c r="C318" s="88" t="s">
        <v>835</v>
      </c>
      <c r="D318" s="88" t="s">
        <v>89</v>
      </c>
      <c r="E318" s="54">
        <v>33797</v>
      </c>
      <c r="G318" s="43"/>
    </row>
    <row r="319" spans="1:7" ht="46.5">
      <c r="A319" s="87" t="s">
        <v>996</v>
      </c>
      <c r="B319" s="42">
        <v>706</v>
      </c>
      <c r="C319" s="88" t="s">
        <v>995</v>
      </c>
      <c r="D319" s="88"/>
      <c r="E319" s="54">
        <f>E320+E321</f>
        <v>54264</v>
      </c>
      <c r="G319" s="43"/>
    </row>
    <row r="320" spans="1:7" ht="30.75">
      <c r="A320" s="87" t="s">
        <v>733</v>
      </c>
      <c r="B320" s="42">
        <v>706</v>
      </c>
      <c r="C320" s="88" t="s">
        <v>995</v>
      </c>
      <c r="D320" s="88" t="s">
        <v>79</v>
      </c>
      <c r="E320" s="54">
        <v>43423</v>
      </c>
      <c r="G320" s="43"/>
    </row>
    <row r="321" spans="1:7" ht="15">
      <c r="A321" s="87" t="s">
        <v>1025</v>
      </c>
      <c r="B321" s="42">
        <v>706</v>
      </c>
      <c r="C321" s="88" t="s">
        <v>995</v>
      </c>
      <c r="D321" s="88" t="s">
        <v>89</v>
      </c>
      <c r="E321" s="54">
        <v>10841</v>
      </c>
      <c r="G321" s="43"/>
    </row>
    <row r="322" spans="1:7" ht="30.75">
      <c r="A322" s="87" t="s">
        <v>1116</v>
      </c>
      <c r="B322" s="42">
        <v>706</v>
      </c>
      <c r="C322" s="88" t="s">
        <v>1128</v>
      </c>
      <c r="D322" s="88"/>
      <c r="E322" s="113">
        <f>E323</f>
        <v>1960.124</v>
      </c>
      <c r="G322" s="43"/>
    </row>
    <row r="323" spans="1:7" ht="30.75">
      <c r="A323" s="87" t="s">
        <v>733</v>
      </c>
      <c r="B323" s="42">
        <v>706</v>
      </c>
      <c r="C323" s="88" t="s">
        <v>1128</v>
      </c>
      <c r="D323" s="88" t="s">
        <v>79</v>
      </c>
      <c r="E323" s="113">
        <v>1960.124</v>
      </c>
      <c r="G323" s="43"/>
    </row>
    <row r="324" spans="1:7" ht="30.75">
      <c r="A324" s="87" t="s">
        <v>924</v>
      </c>
      <c r="B324" s="42">
        <v>706</v>
      </c>
      <c r="C324" s="88" t="s">
        <v>925</v>
      </c>
      <c r="D324" s="88"/>
      <c r="E324" s="113">
        <f>E325</f>
        <v>6502.893</v>
      </c>
      <c r="G324" s="43"/>
    </row>
    <row r="325" spans="1:7" ht="30.75">
      <c r="A325" s="87" t="s">
        <v>733</v>
      </c>
      <c r="B325" s="42">
        <v>706</v>
      </c>
      <c r="C325" s="88" t="s">
        <v>925</v>
      </c>
      <c r="D325" s="88" t="s">
        <v>79</v>
      </c>
      <c r="E325" s="113">
        <v>6502.893</v>
      </c>
      <c r="G325" s="43"/>
    </row>
    <row r="326" spans="1:7" ht="30.75">
      <c r="A326" s="87" t="s">
        <v>926</v>
      </c>
      <c r="B326" s="42">
        <v>706</v>
      </c>
      <c r="C326" s="88" t="s">
        <v>927</v>
      </c>
      <c r="D326" s="88"/>
      <c r="E326" s="113">
        <f>E327</f>
        <v>504.058</v>
      </c>
      <c r="G326" s="43"/>
    </row>
    <row r="327" spans="1:7" ht="30.75">
      <c r="A327" s="87" t="s">
        <v>733</v>
      </c>
      <c r="B327" s="42">
        <v>706</v>
      </c>
      <c r="C327" s="88" t="s">
        <v>927</v>
      </c>
      <c r="D327" s="88" t="s">
        <v>79</v>
      </c>
      <c r="E327" s="113">
        <v>504.058</v>
      </c>
      <c r="G327" s="43"/>
    </row>
    <row r="328" spans="1:7" ht="30.75">
      <c r="A328" s="87" t="s">
        <v>928</v>
      </c>
      <c r="B328" s="42">
        <v>706</v>
      </c>
      <c r="C328" s="88" t="s">
        <v>929</v>
      </c>
      <c r="D328" s="88"/>
      <c r="E328" s="113">
        <f>E329</f>
        <v>1685.125</v>
      </c>
      <c r="G328" s="43"/>
    </row>
    <row r="329" spans="1:7" ht="30.75">
      <c r="A329" s="87" t="s">
        <v>733</v>
      </c>
      <c r="B329" s="42">
        <v>706</v>
      </c>
      <c r="C329" s="88" t="s">
        <v>929</v>
      </c>
      <c r="D329" s="88" t="s">
        <v>79</v>
      </c>
      <c r="E329" s="113">
        <v>1685.125</v>
      </c>
      <c r="G329" s="43"/>
    </row>
    <row r="330" spans="1:7" ht="30.75">
      <c r="A330" s="87" t="s">
        <v>836</v>
      </c>
      <c r="B330" s="42">
        <v>706</v>
      </c>
      <c r="C330" s="88" t="s">
        <v>837</v>
      </c>
      <c r="D330" s="88"/>
      <c r="E330" s="54">
        <f>E331</f>
        <v>270</v>
      </c>
      <c r="G330" s="43"/>
    </row>
    <row r="331" spans="1:7" ht="15">
      <c r="A331" s="87" t="s">
        <v>105</v>
      </c>
      <c r="B331" s="42">
        <v>706</v>
      </c>
      <c r="C331" s="42" t="s">
        <v>838</v>
      </c>
      <c r="D331" s="204"/>
      <c r="E331" s="54">
        <f>E332</f>
        <v>270</v>
      </c>
      <c r="G331" s="43"/>
    </row>
    <row r="332" spans="1:7" ht="15">
      <c r="A332" s="87" t="s">
        <v>80</v>
      </c>
      <c r="B332" s="42">
        <v>706</v>
      </c>
      <c r="C332" s="42" t="s">
        <v>838</v>
      </c>
      <c r="D332" s="88" t="s">
        <v>81</v>
      </c>
      <c r="E332" s="54">
        <v>270</v>
      </c>
      <c r="G332" s="43"/>
    </row>
    <row r="333" spans="1:7" ht="30.75">
      <c r="A333" s="87" t="s">
        <v>839</v>
      </c>
      <c r="B333" s="42">
        <v>706</v>
      </c>
      <c r="C333" s="88" t="s">
        <v>840</v>
      </c>
      <c r="D333" s="88"/>
      <c r="E333" s="54">
        <v>0</v>
      </c>
      <c r="G333" s="43"/>
    </row>
    <row r="334" spans="1:7" ht="46.5">
      <c r="A334" s="87" t="s">
        <v>841</v>
      </c>
      <c r="B334" s="42">
        <v>706</v>
      </c>
      <c r="C334" s="88" t="s">
        <v>842</v>
      </c>
      <c r="D334" s="88"/>
      <c r="E334" s="54">
        <f>E335+E338+E343</f>
        <v>2991</v>
      </c>
      <c r="G334" s="43"/>
    </row>
    <row r="335" spans="1:7" ht="46.5">
      <c r="A335" s="87" t="s">
        <v>306</v>
      </c>
      <c r="B335" s="42">
        <v>706</v>
      </c>
      <c r="C335" s="88" t="s">
        <v>843</v>
      </c>
      <c r="D335" s="88"/>
      <c r="E335" s="54">
        <f>E336</f>
        <v>700</v>
      </c>
      <c r="G335" s="43"/>
    </row>
    <row r="336" spans="1:7" ht="15">
      <c r="A336" s="87" t="s">
        <v>789</v>
      </c>
      <c r="B336" s="42">
        <v>706</v>
      </c>
      <c r="C336" s="88" t="s">
        <v>844</v>
      </c>
      <c r="D336" s="88"/>
      <c r="E336" s="54">
        <f>E337</f>
        <v>700</v>
      </c>
      <c r="G336" s="43"/>
    </row>
    <row r="337" spans="1:7" ht="15">
      <c r="A337" s="87" t="s">
        <v>80</v>
      </c>
      <c r="B337" s="42">
        <v>706</v>
      </c>
      <c r="C337" s="88" t="s">
        <v>844</v>
      </c>
      <c r="D337" s="88" t="s">
        <v>81</v>
      </c>
      <c r="E337" s="54">
        <v>700</v>
      </c>
      <c r="G337" s="43"/>
    </row>
    <row r="338" spans="1:7" ht="46.5">
      <c r="A338" s="87" t="s">
        <v>307</v>
      </c>
      <c r="B338" s="42">
        <v>706</v>
      </c>
      <c r="C338" s="88" t="s">
        <v>845</v>
      </c>
      <c r="D338" s="88"/>
      <c r="E338" s="54">
        <f>E339</f>
        <v>2191</v>
      </c>
      <c r="G338" s="43"/>
    </row>
    <row r="339" spans="1:7" ht="15">
      <c r="A339" s="87" t="s">
        <v>438</v>
      </c>
      <c r="B339" s="42">
        <v>706</v>
      </c>
      <c r="C339" s="88" t="s">
        <v>846</v>
      </c>
      <c r="D339" s="88"/>
      <c r="E339" s="54">
        <f>E340+E341+E342</f>
        <v>2191</v>
      </c>
      <c r="G339" s="43"/>
    </row>
    <row r="340" spans="1:7" ht="46.5">
      <c r="A340" s="87" t="s">
        <v>77</v>
      </c>
      <c r="B340" s="42">
        <v>706</v>
      </c>
      <c r="C340" s="88" t="s">
        <v>846</v>
      </c>
      <c r="D340" s="88" t="s">
        <v>78</v>
      </c>
      <c r="E340" s="54">
        <v>1842</v>
      </c>
      <c r="G340" s="43"/>
    </row>
    <row r="341" spans="1:7" ht="30.75">
      <c r="A341" s="87" t="s">
        <v>733</v>
      </c>
      <c r="B341" s="42">
        <v>706</v>
      </c>
      <c r="C341" s="88" t="s">
        <v>846</v>
      </c>
      <c r="D341" s="88" t="s">
        <v>79</v>
      </c>
      <c r="E341" s="54">
        <v>344</v>
      </c>
      <c r="G341" s="43"/>
    </row>
    <row r="342" spans="1:7" ht="15">
      <c r="A342" s="87" t="s">
        <v>80</v>
      </c>
      <c r="B342" s="42">
        <v>706</v>
      </c>
      <c r="C342" s="88" t="s">
        <v>846</v>
      </c>
      <c r="D342" s="88" t="s">
        <v>81</v>
      </c>
      <c r="E342" s="54">
        <v>5</v>
      </c>
      <c r="G342" s="43"/>
    </row>
    <row r="343" spans="1:7" ht="30.75">
      <c r="A343" s="87" t="s">
        <v>349</v>
      </c>
      <c r="B343" s="42">
        <v>706</v>
      </c>
      <c r="C343" s="88" t="s">
        <v>350</v>
      </c>
      <c r="D343" s="88"/>
      <c r="E343" s="54">
        <f>E344</f>
        <v>100</v>
      </c>
      <c r="G343" s="43"/>
    </row>
    <row r="344" spans="1:7" s="198" customFormat="1" ht="30.75">
      <c r="A344" s="87" t="s">
        <v>973</v>
      </c>
      <c r="B344" s="42">
        <v>706</v>
      </c>
      <c r="C344" s="88" t="s">
        <v>351</v>
      </c>
      <c r="D344" s="88"/>
      <c r="E344" s="54">
        <f>E345</f>
        <v>100</v>
      </c>
      <c r="F344" s="41"/>
      <c r="G344" s="43"/>
    </row>
    <row r="345" spans="1:7" s="198" customFormat="1" ht="30.75">
      <c r="A345" s="87" t="s">
        <v>733</v>
      </c>
      <c r="B345" s="42">
        <v>706</v>
      </c>
      <c r="C345" s="88" t="s">
        <v>351</v>
      </c>
      <c r="D345" s="88" t="s">
        <v>79</v>
      </c>
      <c r="E345" s="54">
        <v>100</v>
      </c>
      <c r="F345" s="41"/>
      <c r="G345" s="43"/>
    </row>
    <row r="346" spans="1:7" s="198" customFormat="1" ht="30.75">
      <c r="A346" s="87" t="s">
        <v>847</v>
      </c>
      <c r="B346" s="42">
        <v>706</v>
      </c>
      <c r="C346" s="88" t="s">
        <v>848</v>
      </c>
      <c r="D346" s="88"/>
      <c r="E346" s="54">
        <f>E347+E352+E353</f>
        <v>4950</v>
      </c>
      <c r="F346" s="41"/>
      <c r="G346" s="43"/>
    </row>
    <row r="347" spans="1:7" s="198" customFormat="1" ht="46.5">
      <c r="A347" s="87" t="s">
        <v>308</v>
      </c>
      <c r="B347" s="42">
        <v>706</v>
      </c>
      <c r="C347" s="88" t="s">
        <v>849</v>
      </c>
      <c r="D347" s="88"/>
      <c r="E347" s="54">
        <f>E350+E348</f>
        <v>4760</v>
      </c>
      <c r="F347" s="41"/>
      <c r="G347" s="43"/>
    </row>
    <row r="348" spans="1:7" s="198" customFormat="1" ht="15">
      <c r="A348" s="87" t="s">
        <v>920</v>
      </c>
      <c r="B348" s="42">
        <v>706</v>
      </c>
      <c r="C348" s="88" t="s">
        <v>921</v>
      </c>
      <c r="D348" s="88"/>
      <c r="E348" s="54">
        <f>E349</f>
        <v>4000</v>
      </c>
      <c r="F348" s="41"/>
      <c r="G348" s="43"/>
    </row>
    <row r="349" spans="1:7" s="198" customFormat="1" ht="30.75">
      <c r="A349" s="87" t="s">
        <v>733</v>
      </c>
      <c r="B349" s="42">
        <v>706</v>
      </c>
      <c r="C349" s="88" t="s">
        <v>921</v>
      </c>
      <c r="D349" s="88" t="s">
        <v>79</v>
      </c>
      <c r="E349" s="54">
        <v>4000</v>
      </c>
      <c r="F349" s="41"/>
      <c r="G349" s="43"/>
    </row>
    <row r="350" spans="1:7" s="198" customFormat="1" ht="15">
      <c r="A350" s="87" t="s">
        <v>438</v>
      </c>
      <c r="B350" s="42">
        <v>706</v>
      </c>
      <c r="C350" s="88" t="s">
        <v>850</v>
      </c>
      <c r="D350" s="88"/>
      <c r="E350" s="54">
        <f>E351</f>
        <v>760</v>
      </c>
      <c r="F350" s="41"/>
      <c r="G350" s="43"/>
    </row>
    <row r="351" spans="1:7" s="198" customFormat="1" ht="30.75">
      <c r="A351" s="87" t="s">
        <v>733</v>
      </c>
      <c r="B351" s="42">
        <v>706</v>
      </c>
      <c r="C351" s="88" t="s">
        <v>850</v>
      </c>
      <c r="D351" s="88" t="s">
        <v>79</v>
      </c>
      <c r="E351" s="54">
        <v>760</v>
      </c>
      <c r="F351" s="41"/>
      <c r="G351" s="43"/>
    </row>
    <row r="352" spans="1:7" ht="30.75">
      <c r="A352" s="87" t="s">
        <v>309</v>
      </c>
      <c r="B352" s="42">
        <v>706</v>
      </c>
      <c r="C352" s="88" t="s">
        <v>851</v>
      </c>
      <c r="D352" s="88"/>
      <c r="E352" s="54">
        <v>0</v>
      </c>
      <c r="G352" s="43"/>
    </row>
    <row r="353" spans="1:7" ht="30.75">
      <c r="A353" s="87" t="s">
        <v>852</v>
      </c>
      <c r="B353" s="42">
        <v>706</v>
      </c>
      <c r="C353" s="88" t="s">
        <v>854</v>
      </c>
      <c r="D353" s="88"/>
      <c r="E353" s="54">
        <f>E354</f>
        <v>190</v>
      </c>
      <c r="G353" s="43"/>
    </row>
    <row r="354" spans="1:7" ht="15">
      <c r="A354" s="87" t="s">
        <v>451</v>
      </c>
      <c r="B354" s="42">
        <v>706</v>
      </c>
      <c r="C354" s="88" t="s">
        <v>853</v>
      </c>
      <c r="D354" s="88"/>
      <c r="E354" s="54">
        <f>E355</f>
        <v>190</v>
      </c>
      <c r="G354" s="43"/>
    </row>
    <row r="355" spans="1:7" ht="30.75">
      <c r="A355" s="87" t="s">
        <v>86</v>
      </c>
      <c r="B355" s="42">
        <v>706</v>
      </c>
      <c r="C355" s="88" t="s">
        <v>853</v>
      </c>
      <c r="D355" s="88" t="s">
        <v>87</v>
      </c>
      <c r="E355" s="54">
        <v>190</v>
      </c>
      <c r="G355" s="43"/>
    </row>
    <row r="356" spans="1:7" ht="41.25" customHeight="1">
      <c r="A356" s="186" t="s">
        <v>775</v>
      </c>
      <c r="B356" s="235">
        <v>792</v>
      </c>
      <c r="C356" s="86"/>
      <c r="D356" s="86"/>
      <c r="E356" s="193">
        <f>E357+E366</f>
        <v>55855.502</v>
      </c>
      <c r="G356" s="43"/>
    </row>
    <row r="357" spans="1:7" ht="46.5">
      <c r="A357" s="87" t="s">
        <v>413</v>
      </c>
      <c r="B357" s="42">
        <v>792</v>
      </c>
      <c r="C357" s="88" t="s">
        <v>199</v>
      </c>
      <c r="D357" s="88"/>
      <c r="E357" s="54">
        <f>E358+E363</f>
        <v>55736</v>
      </c>
      <c r="G357" s="43"/>
    </row>
    <row r="358" spans="1:7" ht="62.25">
      <c r="A358" s="87" t="s">
        <v>345</v>
      </c>
      <c r="B358" s="42">
        <v>792</v>
      </c>
      <c r="C358" s="88" t="s">
        <v>202</v>
      </c>
      <c r="D358" s="88"/>
      <c r="E358" s="54">
        <f>E359</f>
        <v>12300</v>
      </c>
      <c r="G358" s="43"/>
    </row>
    <row r="359" spans="1:7" s="198" customFormat="1" ht="15">
      <c r="A359" s="87" t="s">
        <v>574</v>
      </c>
      <c r="B359" s="42">
        <v>792</v>
      </c>
      <c r="C359" s="88" t="s">
        <v>988</v>
      </c>
      <c r="D359" s="88"/>
      <c r="E359" s="54">
        <f>E360+E361+E362</f>
        <v>12300</v>
      </c>
      <c r="F359" s="41"/>
      <c r="G359" s="43"/>
    </row>
    <row r="360" spans="1:7" ht="46.5">
      <c r="A360" s="87" t="s">
        <v>77</v>
      </c>
      <c r="B360" s="42">
        <v>792</v>
      </c>
      <c r="C360" s="88" t="s">
        <v>988</v>
      </c>
      <c r="D360" s="88" t="s">
        <v>78</v>
      </c>
      <c r="E360" s="54">
        <v>10779</v>
      </c>
      <c r="G360" s="43"/>
    </row>
    <row r="361" spans="1:7" ht="30.75">
      <c r="A361" s="87" t="s">
        <v>733</v>
      </c>
      <c r="B361" s="42">
        <v>792</v>
      </c>
      <c r="C361" s="88" t="s">
        <v>988</v>
      </c>
      <c r="D361" s="88" t="s">
        <v>79</v>
      </c>
      <c r="E361" s="54">
        <v>1516</v>
      </c>
      <c r="G361" s="43"/>
    </row>
    <row r="362" spans="1:7" ht="15">
      <c r="A362" s="87" t="s">
        <v>80</v>
      </c>
      <c r="B362" s="42">
        <v>792</v>
      </c>
      <c r="C362" s="88" t="s">
        <v>988</v>
      </c>
      <c r="D362" s="88" t="s">
        <v>81</v>
      </c>
      <c r="E362" s="54">
        <v>5</v>
      </c>
      <c r="G362" s="43"/>
    </row>
    <row r="363" spans="1:7" ht="62.25">
      <c r="A363" s="87" t="s">
        <v>201</v>
      </c>
      <c r="B363" s="42">
        <v>792</v>
      </c>
      <c r="C363" s="88" t="s">
        <v>204</v>
      </c>
      <c r="D363" s="88"/>
      <c r="E363" s="54">
        <f>E364</f>
        <v>43436</v>
      </c>
      <c r="G363" s="43"/>
    </row>
    <row r="364" spans="1:7" ht="15">
      <c r="A364" s="87" t="s">
        <v>115</v>
      </c>
      <c r="B364" s="42">
        <v>792</v>
      </c>
      <c r="C364" s="88" t="s">
        <v>989</v>
      </c>
      <c r="D364" s="88"/>
      <c r="E364" s="54">
        <f>E365</f>
        <v>43436</v>
      </c>
      <c r="G364" s="43"/>
    </row>
    <row r="365" spans="1:7" ht="15">
      <c r="A365" s="87" t="s">
        <v>1025</v>
      </c>
      <c r="B365" s="42">
        <v>792</v>
      </c>
      <c r="C365" s="88" t="s">
        <v>989</v>
      </c>
      <c r="D365" s="88" t="s">
        <v>89</v>
      </c>
      <c r="E365" s="54">
        <v>43436</v>
      </c>
      <c r="G365" s="43"/>
    </row>
    <row r="366" spans="1:7" ht="46.5">
      <c r="A366" s="87" t="s">
        <v>257</v>
      </c>
      <c r="B366" s="42">
        <v>792</v>
      </c>
      <c r="C366" s="88" t="s">
        <v>258</v>
      </c>
      <c r="D366" s="88"/>
      <c r="E366" s="113">
        <f>E367</f>
        <v>119.502</v>
      </c>
      <c r="G366" s="43"/>
    </row>
    <row r="367" spans="1:7" ht="30.75">
      <c r="A367" s="87" t="s">
        <v>855</v>
      </c>
      <c r="B367" s="42">
        <v>792</v>
      </c>
      <c r="C367" s="88" t="s">
        <v>856</v>
      </c>
      <c r="D367" s="42"/>
      <c r="E367" s="200">
        <f>E368</f>
        <v>119.502</v>
      </c>
      <c r="G367" s="43"/>
    </row>
    <row r="368" spans="1:7" ht="15">
      <c r="A368" s="87" t="s">
        <v>898</v>
      </c>
      <c r="B368" s="42">
        <v>792</v>
      </c>
      <c r="C368" s="88" t="s">
        <v>878</v>
      </c>
      <c r="D368" s="88"/>
      <c r="E368" s="200">
        <f>E369</f>
        <v>119.502</v>
      </c>
      <c r="G368" s="43"/>
    </row>
    <row r="369" spans="1:7" ht="15">
      <c r="A369" s="87" t="s">
        <v>80</v>
      </c>
      <c r="B369" s="42">
        <v>792</v>
      </c>
      <c r="C369" s="88" t="s">
        <v>878</v>
      </c>
      <c r="D369" s="88" t="s">
        <v>81</v>
      </c>
      <c r="E369" s="200">
        <v>119.502</v>
      </c>
      <c r="G369" s="43"/>
    </row>
    <row r="370" spans="1:7" ht="15">
      <c r="A370" s="186" t="s">
        <v>756</v>
      </c>
      <c r="B370" s="186"/>
      <c r="C370" s="86"/>
      <c r="D370" s="86"/>
      <c r="E370" s="144">
        <f>E356+E14</f>
        <v>1534860.0999999999</v>
      </c>
      <c r="G370" s="43"/>
    </row>
    <row r="371" spans="1:7" ht="15">
      <c r="A371" s="198"/>
      <c r="B371" s="198"/>
      <c r="C371" s="198"/>
      <c r="D371" s="211"/>
      <c r="E371" s="211"/>
      <c r="G371" s="43"/>
    </row>
    <row r="372" spans="1:7" ht="31.5" customHeight="1">
      <c r="A372" s="309" t="s">
        <v>363</v>
      </c>
      <c r="B372" s="309"/>
      <c r="C372" s="309"/>
      <c r="D372" s="309"/>
      <c r="E372" s="309"/>
      <c r="G372" s="43"/>
    </row>
    <row r="373" spans="4:7" ht="15">
      <c r="D373" s="213"/>
      <c r="E373" s="213"/>
      <c r="G373" s="43"/>
    </row>
    <row r="374" spans="4:7" ht="15">
      <c r="D374" s="40"/>
      <c r="E374" s="40"/>
      <c r="G374" s="43"/>
    </row>
    <row r="375" spans="4:7" ht="15">
      <c r="D375" s="40"/>
      <c r="E375" s="40"/>
      <c r="G375" s="43"/>
    </row>
    <row r="376" spans="4:7" ht="15">
      <c r="D376" s="40"/>
      <c r="E376" s="40"/>
      <c r="G376" s="43"/>
    </row>
    <row r="377" spans="4:7" ht="15">
      <c r="D377" s="40"/>
      <c r="E377" s="40"/>
      <c r="G377" s="43"/>
    </row>
    <row r="378" spans="4:7" ht="15">
      <c r="D378" s="40"/>
      <c r="E378" s="40"/>
      <c r="G378" s="43"/>
    </row>
    <row r="379" spans="4:7" ht="15">
      <c r="D379" s="40"/>
      <c r="E379" s="40"/>
      <c r="G379" s="43"/>
    </row>
    <row r="380" spans="4:7" ht="15">
      <c r="D380" s="40"/>
      <c r="E380" s="40"/>
      <c r="G380" s="43"/>
    </row>
    <row r="381" spans="4:7" ht="15">
      <c r="D381" s="40"/>
      <c r="E381" s="40"/>
      <c r="G381" s="43"/>
    </row>
    <row r="382" spans="4:7" ht="15">
      <c r="D382" s="40"/>
      <c r="E382" s="40"/>
      <c r="G382" s="43"/>
    </row>
    <row r="383" spans="4:7" ht="15">
      <c r="D383" s="40"/>
      <c r="E383" s="40"/>
      <c r="G383" s="43"/>
    </row>
    <row r="384" spans="4:7" ht="15">
      <c r="D384" s="213"/>
      <c r="E384" s="213"/>
      <c r="G384" s="43"/>
    </row>
    <row r="385" spans="4:7" ht="15">
      <c r="D385" s="213"/>
      <c r="E385" s="213"/>
      <c r="G385" s="43"/>
    </row>
    <row r="386" spans="4:5" ht="15">
      <c r="D386" s="213"/>
      <c r="E386" s="213"/>
    </row>
    <row r="387" spans="4:5" ht="15">
      <c r="D387" s="213"/>
      <c r="E387" s="213"/>
    </row>
    <row r="388" spans="4:5" ht="15">
      <c r="D388" s="213"/>
      <c r="E388" s="213"/>
    </row>
    <row r="389" spans="4:5" ht="15">
      <c r="D389" s="213"/>
      <c r="E389" s="213"/>
    </row>
    <row r="390" spans="4:5" ht="15">
      <c r="D390" s="213"/>
      <c r="E390" s="213"/>
    </row>
    <row r="391" spans="4:5" ht="15">
      <c r="D391" s="213"/>
      <c r="E391" s="213"/>
    </row>
    <row r="392" spans="4:5" ht="15">
      <c r="D392" s="213"/>
      <c r="E392" s="213"/>
    </row>
    <row r="393" spans="4:5" ht="15">
      <c r="D393" s="213"/>
      <c r="E393" s="213"/>
    </row>
    <row r="394" spans="4:5" ht="15">
      <c r="D394" s="213"/>
      <c r="E394" s="213"/>
    </row>
    <row r="395" spans="4:5" ht="15">
      <c r="D395" s="213"/>
      <c r="E395" s="213"/>
    </row>
    <row r="396" spans="4:5" ht="15">
      <c r="D396" s="213"/>
      <c r="E396" s="213"/>
    </row>
    <row r="397" spans="4:5" ht="15">
      <c r="D397" s="213"/>
      <c r="E397" s="213"/>
    </row>
    <row r="398" spans="4:5" ht="15">
      <c r="D398" s="213"/>
      <c r="E398" s="213"/>
    </row>
    <row r="399" spans="4:5" ht="15">
      <c r="D399" s="213"/>
      <c r="E399" s="213"/>
    </row>
    <row r="400" spans="4:5" ht="15">
      <c r="D400" s="213"/>
      <c r="E400" s="213"/>
    </row>
    <row r="401" spans="4:5" ht="15">
      <c r="D401" s="213"/>
      <c r="E401" s="213"/>
    </row>
    <row r="402" spans="4:5" ht="15">
      <c r="D402" s="213"/>
      <c r="E402" s="213"/>
    </row>
    <row r="403" spans="4:5" ht="15">
      <c r="D403" s="213"/>
      <c r="E403" s="213"/>
    </row>
    <row r="404" spans="4:5" ht="15">
      <c r="D404" s="213"/>
      <c r="E404" s="213"/>
    </row>
    <row r="405" spans="4:5" ht="15">
      <c r="D405" s="213"/>
      <c r="E405" s="213"/>
    </row>
    <row r="406" spans="4:5" ht="15">
      <c r="D406" s="213"/>
      <c r="E406" s="213"/>
    </row>
    <row r="407" spans="4:5" ht="15">
      <c r="D407" s="213"/>
      <c r="E407" s="213"/>
    </row>
    <row r="408" spans="4:5" ht="15">
      <c r="D408" s="213"/>
      <c r="E408" s="213"/>
    </row>
    <row r="409" spans="4:5" ht="15">
      <c r="D409" s="213"/>
      <c r="E409" s="213"/>
    </row>
    <row r="410" spans="4:5" ht="15">
      <c r="D410" s="213"/>
      <c r="E410" s="213"/>
    </row>
    <row r="411" spans="4:5" ht="42.75" customHeight="1">
      <c r="D411" s="213"/>
      <c r="E411" s="213"/>
    </row>
    <row r="412" spans="4:5" ht="82.5" customHeight="1">
      <c r="D412" s="213"/>
      <c r="E412" s="213"/>
    </row>
    <row r="413" spans="4:5" ht="44.25" customHeight="1">
      <c r="D413" s="213"/>
      <c r="E413" s="213"/>
    </row>
    <row r="414" spans="1:7" s="198" customFormat="1" ht="42.75" customHeight="1">
      <c r="A414" s="40"/>
      <c r="B414" s="40"/>
      <c r="C414" s="40"/>
      <c r="D414" s="213"/>
      <c r="E414" s="213"/>
      <c r="F414" s="41"/>
      <c r="G414" s="44"/>
    </row>
    <row r="415" spans="4:5" ht="39" customHeight="1">
      <c r="D415" s="213"/>
      <c r="E415" s="213"/>
    </row>
    <row r="416" spans="4:5" ht="15">
      <c r="D416" s="213"/>
      <c r="E416" s="213"/>
    </row>
    <row r="417" spans="4:5" ht="15">
      <c r="D417" s="213"/>
      <c r="E417" s="213"/>
    </row>
    <row r="418" spans="4:5" ht="15">
      <c r="D418" s="213"/>
      <c r="E418" s="213"/>
    </row>
    <row r="419" spans="4:5" ht="15">
      <c r="D419" s="213"/>
      <c r="E419" s="213"/>
    </row>
    <row r="424" spans="1:7" s="198" customFormat="1" ht="15">
      <c r="A424" s="40"/>
      <c r="B424" s="40"/>
      <c r="C424" s="40"/>
      <c r="D424" s="41"/>
      <c r="E424" s="41"/>
      <c r="F424" s="41"/>
      <c r="G424" s="44"/>
    </row>
    <row r="426" ht="45" customHeight="1"/>
    <row r="427" ht="41.25" customHeight="1"/>
    <row r="430" ht="39" customHeight="1"/>
    <row r="431" ht="37.5" customHeight="1"/>
    <row r="433" ht="36" customHeight="1"/>
    <row r="450" spans="1:7" s="198" customFormat="1" ht="15">
      <c r="A450" s="40"/>
      <c r="B450" s="40"/>
      <c r="C450" s="40"/>
      <c r="D450" s="41"/>
      <c r="E450" s="41"/>
      <c r="F450" s="41"/>
      <c r="G450" s="44"/>
    </row>
    <row r="451" spans="1:7" s="198" customFormat="1" ht="15">
      <c r="A451" s="40"/>
      <c r="B451" s="40"/>
      <c r="C451" s="40"/>
      <c r="D451" s="41"/>
      <c r="E451" s="41"/>
      <c r="F451" s="41"/>
      <c r="G451" s="44"/>
    </row>
    <row r="452" spans="1:7" s="39" customFormat="1" ht="15">
      <c r="A452" s="40"/>
      <c r="B452" s="40"/>
      <c r="C452" s="40"/>
      <c r="D452" s="41"/>
      <c r="E452" s="41"/>
      <c r="F452" s="41"/>
      <c r="G452" s="44"/>
    </row>
  </sheetData>
  <sheetProtection/>
  <mergeCells count="11">
    <mergeCell ref="A372:E372"/>
    <mergeCell ref="A10:G10"/>
    <mergeCell ref="F11:G11"/>
    <mergeCell ref="A9:G9"/>
    <mergeCell ref="C2:G2"/>
    <mergeCell ref="C7:E7"/>
    <mergeCell ref="C1:G1"/>
    <mergeCell ref="C4:G4"/>
    <mergeCell ref="C5:G5"/>
    <mergeCell ref="C3:G3"/>
    <mergeCell ref="C6:F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14"/>
  <sheetViews>
    <sheetView zoomScale="85" zoomScaleNormal="85" zoomScalePageLayoutView="0" workbookViewId="0" topLeftCell="A1">
      <selection activeCell="A5" sqref="A5:I5"/>
    </sheetView>
  </sheetViews>
  <sheetFormatPr defaultColWidth="9.125" defaultRowHeight="12.75"/>
  <cols>
    <col min="1" max="1" width="74.375" style="38" customWidth="1"/>
    <col min="2" max="2" width="6.50390625" style="38" customWidth="1"/>
    <col min="3" max="3" width="16.875" style="38" customWidth="1"/>
    <col min="4" max="4" width="6.125" style="38" customWidth="1"/>
    <col min="5" max="5" width="15.375" style="38" customWidth="1"/>
    <col min="6" max="6" width="15.625" style="7" customWidth="1"/>
    <col min="7" max="8" width="12.00390625" style="9" customWidth="1"/>
    <col min="9" max="9" width="11.625" style="38" hidden="1" customWidth="1"/>
    <col min="10" max="11" width="11.125" style="38" customWidth="1"/>
    <col min="12" max="16384" width="9.125" style="38" customWidth="1"/>
  </cols>
  <sheetData>
    <row r="1" spans="1:9" ht="15">
      <c r="A1" s="368" t="s">
        <v>1235</v>
      </c>
      <c r="B1" s="368"/>
      <c r="C1" s="368"/>
      <c r="D1" s="368"/>
      <c r="E1" s="368"/>
      <c r="F1" s="368"/>
      <c r="G1" s="368"/>
      <c r="H1" s="368"/>
      <c r="I1" s="368"/>
    </row>
    <row r="2" spans="1:9" ht="15">
      <c r="A2" s="368" t="s">
        <v>1230</v>
      </c>
      <c r="B2" s="368"/>
      <c r="C2" s="368"/>
      <c r="D2" s="368"/>
      <c r="E2" s="368"/>
      <c r="F2" s="368"/>
      <c r="G2" s="368"/>
      <c r="H2" s="368"/>
      <c r="I2" s="368"/>
    </row>
    <row r="3" spans="1:9" ht="15">
      <c r="A3" s="368" t="s">
        <v>1234</v>
      </c>
      <c r="B3" s="368"/>
      <c r="C3" s="368"/>
      <c r="D3" s="368"/>
      <c r="E3" s="368"/>
      <c r="F3" s="368"/>
      <c r="G3" s="368"/>
      <c r="H3" s="368"/>
      <c r="I3" s="368"/>
    </row>
    <row r="4" spans="1:9" ht="15">
      <c r="A4" s="368" t="s">
        <v>1233</v>
      </c>
      <c r="B4" s="368"/>
      <c r="C4" s="368"/>
      <c r="D4" s="368"/>
      <c r="E4" s="368"/>
      <c r="F4" s="368"/>
      <c r="G4" s="368"/>
      <c r="H4" s="368"/>
      <c r="I4" s="368"/>
    </row>
    <row r="5" spans="1:9" ht="15">
      <c r="A5" s="368" t="s">
        <v>1231</v>
      </c>
      <c r="B5" s="368"/>
      <c r="C5" s="368"/>
      <c r="D5" s="368"/>
      <c r="E5" s="368"/>
      <c r="F5" s="368"/>
      <c r="G5" s="368"/>
      <c r="H5" s="368"/>
      <c r="I5" s="368"/>
    </row>
    <row r="6" spans="1:9" ht="15">
      <c r="A6" s="368" t="s">
        <v>1232</v>
      </c>
      <c r="B6" s="368"/>
      <c r="C6" s="368"/>
      <c r="D6" s="368"/>
      <c r="E6" s="368"/>
      <c r="F6" s="368"/>
      <c r="G6" s="368"/>
      <c r="H6" s="368"/>
      <c r="I6" s="369"/>
    </row>
    <row r="7" spans="1:9" ht="15">
      <c r="A7" s="368" t="s">
        <v>1229</v>
      </c>
      <c r="B7" s="370"/>
      <c r="C7" s="370"/>
      <c r="D7" s="370"/>
      <c r="E7" s="370"/>
      <c r="F7" s="371"/>
      <c r="G7" s="147"/>
      <c r="H7" s="147"/>
      <c r="I7" s="252"/>
    </row>
    <row r="8" spans="1:9" ht="15">
      <c r="A8" s="125"/>
      <c r="B8" s="125"/>
      <c r="C8" s="125"/>
      <c r="D8" s="125"/>
      <c r="E8" s="125"/>
      <c r="F8" s="125"/>
      <c r="G8" s="125"/>
      <c r="H8" s="125"/>
      <c r="I8" s="128"/>
    </row>
    <row r="9" spans="1:9" ht="15">
      <c r="A9" s="377" t="s">
        <v>1026</v>
      </c>
      <c r="B9" s="377"/>
      <c r="C9" s="377"/>
      <c r="D9" s="377"/>
      <c r="E9" s="377"/>
      <c r="F9" s="377"/>
      <c r="G9" s="377"/>
      <c r="H9" s="377"/>
      <c r="I9" s="378"/>
    </row>
    <row r="10" spans="1:9" ht="15">
      <c r="A10" s="377" t="s">
        <v>377</v>
      </c>
      <c r="B10" s="377"/>
      <c r="C10" s="377"/>
      <c r="D10" s="377"/>
      <c r="E10" s="377"/>
      <c r="F10" s="377"/>
      <c r="G10" s="377"/>
      <c r="H10" s="377"/>
      <c r="I10" s="37"/>
    </row>
    <row r="11" spans="6:9" ht="15">
      <c r="F11" s="379"/>
      <c r="G11" s="379"/>
      <c r="H11" s="379"/>
      <c r="I11" s="12"/>
    </row>
    <row r="12" spans="1:9" s="8" customFormat="1" ht="15">
      <c r="A12" s="375" t="s">
        <v>1072</v>
      </c>
      <c r="B12" s="375" t="s">
        <v>32</v>
      </c>
      <c r="C12" s="375" t="s">
        <v>27</v>
      </c>
      <c r="D12" s="375" t="s">
        <v>571</v>
      </c>
      <c r="E12" s="373" t="s">
        <v>456</v>
      </c>
      <c r="F12" s="374"/>
      <c r="G12" s="21"/>
      <c r="H12" s="21"/>
      <c r="I12" s="22"/>
    </row>
    <row r="13" spans="1:9" s="8" customFormat="1" ht="15">
      <c r="A13" s="376"/>
      <c r="B13" s="376"/>
      <c r="C13" s="376"/>
      <c r="D13" s="376"/>
      <c r="E13" s="11" t="s">
        <v>29</v>
      </c>
      <c r="F13" s="11" t="s">
        <v>30</v>
      </c>
      <c r="G13" s="21"/>
      <c r="H13" s="21"/>
      <c r="I13" s="22"/>
    </row>
    <row r="14" spans="1:9" s="1" customFormat="1" ht="15">
      <c r="A14" s="10">
        <v>1</v>
      </c>
      <c r="B14" s="10">
        <v>2</v>
      </c>
      <c r="C14" s="10">
        <v>3</v>
      </c>
      <c r="D14" s="10">
        <v>4</v>
      </c>
      <c r="E14" s="11">
        <v>5</v>
      </c>
      <c r="F14" s="11">
        <v>6</v>
      </c>
      <c r="G14" s="36"/>
      <c r="H14" s="36"/>
      <c r="I14" s="36"/>
    </row>
    <row r="15" spans="1:9" s="1" customFormat="1" ht="30.75">
      <c r="A15" s="100" t="s">
        <v>908</v>
      </c>
      <c r="B15" s="99">
        <v>706</v>
      </c>
      <c r="C15" s="10"/>
      <c r="D15" s="10"/>
      <c r="E15" s="94">
        <f>E16+E81+E87+E99+E108+E112+E140+E159+E183+E235+E245+E246+E258</f>
        <v>1284735.92</v>
      </c>
      <c r="F15" s="94">
        <f>F16+F81+F87+F99+F108+F112+F140+F159+F183+F235+F245+F246+F258</f>
        <v>1288954.8199999998</v>
      </c>
      <c r="G15" s="36"/>
      <c r="H15" s="36"/>
      <c r="I15" s="36"/>
    </row>
    <row r="16" spans="1:11" s="103" customFormat="1" ht="30.75">
      <c r="A16" s="95" t="s">
        <v>412</v>
      </c>
      <c r="B16" s="98">
        <v>706</v>
      </c>
      <c r="C16" s="96" t="s">
        <v>757</v>
      </c>
      <c r="D16" s="96"/>
      <c r="E16" s="97">
        <f>E17+E26+E35+E61+E74+E38+E48+E52+E56</f>
        <v>935771.7999999999</v>
      </c>
      <c r="F16" s="97">
        <f>F17+F26+F35+F61+F74+F38+F48+F52+F56</f>
        <v>939834.2999999999</v>
      </c>
      <c r="G16" s="101"/>
      <c r="H16" s="101"/>
      <c r="I16" s="102"/>
      <c r="J16" s="102"/>
      <c r="K16" s="102"/>
    </row>
    <row r="17" spans="1:14" ht="30.75">
      <c r="A17" s="92" t="s">
        <v>758</v>
      </c>
      <c r="B17" s="10">
        <v>706</v>
      </c>
      <c r="C17" s="93" t="s">
        <v>759</v>
      </c>
      <c r="D17" s="93"/>
      <c r="E17" s="94">
        <f>E18+E20+E22+E24</f>
        <v>289526.5</v>
      </c>
      <c r="F17" s="94">
        <f>F18+F20+F22+F24</f>
        <v>290924.5</v>
      </c>
      <c r="G17" s="38"/>
      <c r="H17" s="38"/>
      <c r="J17" s="16"/>
      <c r="K17" s="16"/>
      <c r="L17" s="17"/>
      <c r="M17" s="18"/>
      <c r="N17" s="18"/>
    </row>
    <row r="18" spans="1:14" ht="186.75">
      <c r="A18" s="92" t="s">
        <v>702</v>
      </c>
      <c r="B18" s="10">
        <v>706</v>
      </c>
      <c r="C18" s="93" t="s">
        <v>760</v>
      </c>
      <c r="D18" s="93"/>
      <c r="E18" s="94">
        <f>E19</f>
        <v>152748.7</v>
      </c>
      <c r="F18" s="94">
        <f>F19</f>
        <v>152748.7</v>
      </c>
      <c r="G18" s="38"/>
      <c r="H18" s="38"/>
      <c r="J18" s="16"/>
      <c r="K18" s="16"/>
      <c r="L18" s="17"/>
      <c r="M18" s="18"/>
      <c r="N18" s="18"/>
    </row>
    <row r="19" spans="1:14" ht="30.75">
      <c r="A19" s="92" t="s">
        <v>86</v>
      </c>
      <c r="B19" s="10">
        <v>706</v>
      </c>
      <c r="C19" s="93" t="s">
        <v>760</v>
      </c>
      <c r="D19" s="93" t="s">
        <v>87</v>
      </c>
      <c r="E19" s="94">
        <v>152748.7</v>
      </c>
      <c r="F19" s="94">
        <v>152748.7</v>
      </c>
      <c r="G19" s="38"/>
      <c r="H19" s="38"/>
      <c r="J19" s="16"/>
      <c r="K19" s="16"/>
      <c r="L19" s="17"/>
      <c r="M19" s="18"/>
      <c r="N19" s="18"/>
    </row>
    <row r="20" spans="1:14" ht="186.75">
      <c r="A20" s="92" t="s">
        <v>532</v>
      </c>
      <c r="B20" s="10">
        <v>706</v>
      </c>
      <c r="C20" s="93" t="s">
        <v>761</v>
      </c>
      <c r="D20" s="93"/>
      <c r="E20" s="94">
        <f>E21</f>
        <v>1800.1</v>
      </c>
      <c r="F20" s="94">
        <f>F21</f>
        <v>1800.1</v>
      </c>
      <c r="G20" s="38"/>
      <c r="H20" s="38"/>
      <c r="J20" s="16"/>
      <c r="K20" s="16"/>
      <c r="L20" s="17"/>
      <c r="M20" s="18"/>
      <c r="N20" s="18"/>
    </row>
    <row r="21" spans="1:14" ht="30.75">
      <c r="A21" s="92" t="s">
        <v>86</v>
      </c>
      <c r="B21" s="10">
        <v>706</v>
      </c>
      <c r="C21" s="93" t="s">
        <v>761</v>
      </c>
      <c r="D21" s="93" t="s">
        <v>87</v>
      </c>
      <c r="E21" s="94">
        <v>1800.1</v>
      </c>
      <c r="F21" s="94">
        <v>1800.1</v>
      </c>
      <c r="G21" s="38"/>
      <c r="H21" s="38"/>
      <c r="J21" s="16"/>
      <c r="K21" s="16"/>
      <c r="L21" s="17"/>
      <c r="M21" s="18"/>
      <c r="N21" s="18"/>
    </row>
    <row r="22" spans="1:14" ht="202.5">
      <c r="A22" s="92" t="s">
        <v>120</v>
      </c>
      <c r="B22" s="10">
        <v>706</v>
      </c>
      <c r="C22" s="93" t="s">
        <v>762</v>
      </c>
      <c r="D22" s="93"/>
      <c r="E22" s="94">
        <f>E23</f>
        <v>46467.7</v>
      </c>
      <c r="F22" s="94">
        <f>F23</f>
        <v>46467.7</v>
      </c>
      <c r="G22" s="38"/>
      <c r="H22" s="38"/>
      <c r="J22" s="16"/>
      <c r="K22" s="16"/>
      <c r="L22" s="17"/>
      <c r="M22" s="18"/>
      <c r="N22" s="18"/>
    </row>
    <row r="23" spans="1:14" ht="30.75">
      <c r="A23" s="92" t="s">
        <v>86</v>
      </c>
      <c r="B23" s="10">
        <v>706</v>
      </c>
      <c r="C23" s="93" t="s">
        <v>762</v>
      </c>
      <c r="D23" s="93" t="s">
        <v>87</v>
      </c>
      <c r="E23" s="94">
        <v>46467.7</v>
      </c>
      <c r="F23" s="94">
        <v>46467.7</v>
      </c>
      <c r="G23" s="38"/>
      <c r="H23" s="38"/>
      <c r="J23" s="16"/>
      <c r="K23" s="16"/>
      <c r="L23" s="17"/>
      <c r="M23" s="18"/>
      <c r="N23" s="18"/>
    </row>
    <row r="24" spans="1:14" ht="15">
      <c r="A24" s="92" t="s">
        <v>1075</v>
      </c>
      <c r="B24" s="10">
        <v>706</v>
      </c>
      <c r="C24" s="93" t="s">
        <v>763</v>
      </c>
      <c r="D24" s="93"/>
      <c r="E24" s="94">
        <f>E25</f>
        <v>88510</v>
      </c>
      <c r="F24" s="94">
        <f>F25</f>
        <v>89908</v>
      </c>
      <c r="G24" s="38"/>
      <c r="H24" s="38"/>
      <c r="J24" s="16"/>
      <c r="K24" s="16"/>
      <c r="L24" s="17"/>
      <c r="M24" s="18"/>
      <c r="N24" s="18"/>
    </row>
    <row r="25" spans="1:14" ht="30.75">
      <c r="A25" s="92" t="s">
        <v>86</v>
      </c>
      <c r="B25" s="10">
        <v>706</v>
      </c>
      <c r="C25" s="93" t="s">
        <v>763</v>
      </c>
      <c r="D25" s="93" t="s">
        <v>87</v>
      </c>
      <c r="E25" s="94">
        <v>88510</v>
      </c>
      <c r="F25" s="94">
        <v>89908</v>
      </c>
      <c r="G25" s="38"/>
      <c r="H25" s="38"/>
      <c r="J25" s="16"/>
      <c r="K25" s="16"/>
      <c r="L25" s="17"/>
      <c r="M25" s="18"/>
      <c r="N25" s="18"/>
    </row>
    <row r="26" spans="1:14" ht="30.75">
      <c r="A26" s="92" t="s">
        <v>178</v>
      </c>
      <c r="B26" s="10">
        <v>706</v>
      </c>
      <c r="C26" s="93" t="s">
        <v>179</v>
      </c>
      <c r="D26" s="93"/>
      <c r="E26" s="94">
        <f>E27+E29+E31+E33</f>
        <v>465327.69999999995</v>
      </c>
      <c r="F26" s="94">
        <f>F27+F29+F31+F33</f>
        <v>467804.69999999995</v>
      </c>
      <c r="G26" s="38"/>
      <c r="H26" s="38"/>
      <c r="L26" s="7"/>
      <c r="M26" s="18"/>
      <c r="N26" s="18"/>
    </row>
    <row r="27" spans="1:14" ht="156">
      <c r="A27" s="92" t="s">
        <v>533</v>
      </c>
      <c r="B27" s="10">
        <v>706</v>
      </c>
      <c r="C27" s="93" t="s">
        <v>180</v>
      </c>
      <c r="D27" s="93"/>
      <c r="E27" s="94">
        <f>E28</f>
        <v>298468.3</v>
      </c>
      <c r="F27" s="94">
        <f>F28</f>
        <v>298468.3</v>
      </c>
      <c r="G27" s="38"/>
      <c r="H27" s="38"/>
      <c r="L27" s="7"/>
      <c r="M27" s="18"/>
      <c r="N27" s="18"/>
    </row>
    <row r="28" spans="1:14" ht="30.75">
      <c r="A28" s="92" t="s">
        <v>86</v>
      </c>
      <c r="B28" s="10">
        <v>706</v>
      </c>
      <c r="C28" s="93" t="s">
        <v>180</v>
      </c>
      <c r="D28" s="93" t="s">
        <v>87</v>
      </c>
      <c r="E28" s="94">
        <v>298468.3</v>
      </c>
      <c r="F28" s="94">
        <v>298468.3</v>
      </c>
      <c r="G28" s="38"/>
      <c r="H28" s="38"/>
      <c r="L28" s="7"/>
      <c r="M28" s="18"/>
      <c r="N28" s="18"/>
    </row>
    <row r="29" spans="1:14" ht="171">
      <c r="A29" s="92" t="s">
        <v>111</v>
      </c>
      <c r="B29" s="10">
        <v>706</v>
      </c>
      <c r="C29" s="93" t="s">
        <v>181</v>
      </c>
      <c r="D29" s="93"/>
      <c r="E29" s="94">
        <f>E30</f>
        <v>5394.6</v>
      </c>
      <c r="F29" s="94">
        <f>F30</f>
        <v>5394.6</v>
      </c>
      <c r="G29" s="38"/>
      <c r="H29" s="38"/>
      <c r="L29" s="7"/>
      <c r="M29" s="18"/>
      <c r="N29" s="18"/>
    </row>
    <row r="30" spans="1:14" ht="30.75">
      <c r="A30" s="92" t="s">
        <v>86</v>
      </c>
      <c r="B30" s="10">
        <v>706</v>
      </c>
      <c r="C30" s="93" t="s">
        <v>181</v>
      </c>
      <c r="D30" s="93" t="s">
        <v>87</v>
      </c>
      <c r="E30" s="94">
        <v>5394.6</v>
      </c>
      <c r="F30" s="94">
        <v>5394.6</v>
      </c>
      <c r="G30" s="38"/>
      <c r="H30" s="38"/>
      <c r="L30" s="7"/>
      <c r="M30" s="18"/>
      <c r="N30" s="18"/>
    </row>
    <row r="31" spans="1:14" ht="186.75">
      <c r="A31" s="92" t="s">
        <v>121</v>
      </c>
      <c r="B31" s="10">
        <v>706</v>
      </c>
      <c r="C31" s="93" t="s">
        <v>182</v>
      </c>
      <c r="D31" s="93"/>
      <c r="E31" s="94">
        <f>E32</f>
        <v>33302.8</v>
      </c>
      <c r="F31" s="94">
        <f>F32</f>
        <v>33302.8</v>
      </c>
      <c r="G31" s="38"/>
      <c r="H31" s="38"/>
      <c r="L31" s="7"/>
      <c r="M31" s="18"/>
      <c r="N31" s="18"/>
    </row>
    <row r="32" spans="1:14" ht="30.75">
      <c r="A32" s="92" t="s">
        <v>86</v>
      </c>
      <c r="B32" s="10">
        <v>706</v>
      </c>
      <c r="C32" s="93" t="s">
        <v>182</v>
      </c>
      <c r="D32" s="93" t="s">
        <v>87</v>
      </c>
      <c r="E32" s="94">
        <v>33302.8</v>
      </c>
      <c r="F32" s="94">
        <v>33302.8</v>
      </c>
      <c r="G32" s="38"/>
      <c r="H32" s="38"/>
      <c r="L32" s="7"/>
      <c r="M32" s="18"/>
      <c r="N32" s="18"/>
    </row>
    <row r="33" spans="1:14" ht="30.75">
      <c r="A33" s="92" t="s">
        <v>88</v>
      </c>
      <c r="B33" s="10">
        <v>706</v>
      </c>
      <c r="C33" s="93" t="s">
        <v>183</v>
      </c>
      <c r="D33" s="93"/>
      <c r="E33" s="94">
        <f>E34</f>
        <v>128162</v>
      </c>
      <c r="F33" s="94">
        <f>F34</f>
        <v>130639</v>
      </c>
      <c r="G33" s="38"/>
      <c r="H33" s="38"/>
      <c r="L33" s="7"/>
      <c r="M33" s="18"/>
      <c r="N33" s="18"/>
    </row>
    <row r="34" spans="1:14" ht="30.75">
      <c r="A34" s="92" t="s">
        <v>86</v>
      </c>
      <c r="B34" s="10">
        <v>706</v>
      </c>
      <c r="C34" s="93" t="s">
        <v>183</v>
      </c>
      <c r="D34" s="93" t="s">
        <v>87</v>
      </c>
      <c r="E34" s="94">
        <v>128162</v>
      </c>
      <c r="F34" s="94">
        <v>130639</v>
      </c>
      <c r="G34" s="38"/>
      <c r="H34" s="38"/>
      <c r="L34" s="7"/>
      <c r="M34" s="18"/>
      <c r="N34" s="18"/>
    </row>
    <row r="35" spans="1:14" ht="30.75">
      <c r="A35" s="92" t="s">
        <v>185</v>
      </c>
      <c r="B35" s="10">
        <v>706</v>
      </c>
      <c r="C35" s="93" t="s">
        <v>186</v>
      </c>
      <c r="D35" s="93"/>
      <c r="E35" s="94">
        <f>E36</f>
        <v>57348</v>
      </c>
      <c r="F35" s="94">
        <f>F36</f>
        <v>57531</v>
      </c>
      <c r="G35" s="38"/>
      <c r="H35" s="38"/>
      <c r="L35" s="7"/>
      <c r="M35" s="18"/>
      <c r="N35" s="18"/>
    </row>
    <row r="36" spans="1:14" ht="15">
      <c r="A36" s="92" t="s">
        <v>1073</v>
      </c>
      <c r="B36" s="10">
        <v>706</v>
      </c>
      <c r="C36" s="93" t="s">
        <v>187</v>
      </c>
      <c r="D36" s="93"/>
      <c r="E36" s="94">
        <f>E37</f>
        <v>57348</v>
      </c>
      <c r="F36" s="94">
        <f>F37</f>
        <v>57531</v>
      </c>
      <c r="G36" s="38"/>
      <c r="H36" s="38"/>
      <c r="L36" s="7"/>
      <c r="M36" s="18"/>
      <c r="N36" s="18"/>
    </row>
    <row r="37" spans="1:14" ht="30.75">
      <c r="A37" s="92" t="s">
        <v>86</v>
      </c>
      <c r="B37" s="10">
        <v>706</v>
      </c>
      <c r="C37" s="93" t="s">
        <v>187</v>
      </c>
      <c r="D37" s="93" t="s">
        <v>87</v>
      </c>
      <c r="E37" s="94">
        <v>57348</v>
      </c>
      <c r="F37" s="94">
        <v>57531</v>
      </c>
      <c r="G37" s="38"/>
      <c r="H37" s="38"/>
      <c r="L37" s="7"/>
      <c r="M37" s="18"/>
      <c r="N37" s="18"/>
    </row>
    <row r="38" spans="1:14" ht="30.75">
      <c r="A38" s="92" t="s">
        <v>348</v>
      </c>
      <c r="B38" s="10">
        <v>706</v>
      </c>
      <c r="C38" s="93" t="s">
        <v>189</v>
      </c>
      <c r="D38" s="93"/>
      <c r="E38" s="94">
        <f>E41+E44+E46+E39</f>
        <v>19480.699999999997</v>
      </c>
      <c r="F38" s="94">
        <f>F41+F44+F46+F39</f>
        <v>19480.699999999997</v>
      </c>
      <c r="G38" s="38"/>
      <c r="H38" s="38"/>
      <c r="L38" s="7"/>
      <c r="M38" s="18"/>
      <c r="N38" s="18"/>
    </row>
    <row r="39" spans="1:14" ht="15">
      <c r="A39" s="87" t="s">
        <v>474</v>
      </c>
      <c r="B39" s="10">
        <v>706</v>
      </c>
      <c r="C39" s="88" t="s">
        <v>173</v>
      </c>
      <c r="D39" s="86"/>
      <c r="E39" s="94">
        <f>E40</f>
        <v>250</v>
      </c>
      <c r="F39" s="94">
        <f>F40</f>
        <v>250</v>
      </c>
      <c r="G39" s="38"/>
      <c r="H39" s="38"/>
      <c r="L39" s="7"/>
      <c r="M39" s="18"/>
      <c r="N39" s="18"/>
    </row>
    <row r="40" spans="1:14" ht="30.75">
      <c r="A40" s="87" t="s">
        <v>733</v>
      </c>
      <c r="B40" s="10">
        <v>706</v>
      </c>
      <c r="C40" s="88" t="s">
        <v>173</v>
      </c>
      <c r="D40" s="88" t="s">
        <v>79</v>
      </c>
      <c r="E40" s="94">
        <v>250</v>
      </c>
      <c r="F40" s="94">
        <v>250</v>
      </c>
      <c r="G40" s="38"/>
      <c r="H40" s="38"/>
      <c r="L40" s="7"/>
      <c r="M40" s="18"/>
      <c r="N40" s="18"/>
    </row>
    <row r="41" spans="1:14" ht="15">
      <c r="A41" s="92" t="s">
        <v>451</v>
      </c>
      <c r="B41" s="10">
        <v>706</v>
      </c>
      <c r="C41" s="93" t="s">
        <v>315</v>
      </c>
      <c r="D41" s="93"/>
      <c r="E41" s="94">
        <f>E43+E42</f>
        <v>1900</v>
      </c>
      <c r="F41" s="94">
        <f>F43+F42</f>
        <v>1900</v>
      </c>
      <c r="G41" s="38"/>
      <c r="H41" s="38"/>
      <c r="L41" s="7"/>
      <c r="M41" s="18"/>
      <c r="N41" s="18"/>
    </row>
    <row r="42" spans="1:14" ht="15">
      <c r="A42" s="92" t="s">
        <v>91</v>
      </c>
      <c r="B42" s="10">
        <v>706</v>
      </c>
      <c r="C42" s="93" t="s">
        <v>315</v>
      </c>
      <c r="D42" s="93" t="s">
        <v>90</v>
      </c>
      <c r="E42" s="94">
        <v>400</v>
      </c>
      <c r="F42" s="94">
        <v>400</v>
      </c>
      <c r="G42" s="38"/>
      <c r="H42" s="38"/>
      <c r="L42" s="7"/>
      <c r="M42" s="18"/>
      <c r="N42" s="18"/>
    </row>
    <row r="43" spans="1:14" ht="30.75">
      <c r="A43" s="92" t="s">
        <v>86</v>
      </c>
      <c r="B43" s="10">
        <v>706</v>
      </c>
      <c r="C43" s="93" t="s">
        <v>315</v>
      </c>
      <c r="D43" s="93" t="s">
        <v>87</v>
      </c>
      <c r="E43" s="94">
        <v>1500</v>
      </c>
      <c r="F43" s="94">
        <v>1500</v>
      </c>
      <c r="G43" s="38"/>
      <c r="H43" s="38"/>
      <c r="L43" s="7"/>
      <c r="M43" s="18"/>
      <c r="N43" s="18"/>
    </row>
    <row r="44" spans="1:14" ht="46.5">
      <c r="A44" s="92" t="s">
        <v>112</v>
      </c>
      <c r="B44" s="10">
        <v>706</v>
      </c>
      <c r="C44" s="93" t="s">
        <v>316</v>
      </c>
      <c r="D44" s="93"/>
      <c r="E44" s="94">
        <f>E45</f>
        <v>15558.1</v>
      </c>
      <c r="F44" s="94">
        <f>F45</f>
        <v>15558.1</v>
      </c>
      <c r="G44" s="38"/>
      <c r="H44" s="38"/>
      <c r="L44" s="7"/>
      <c r="M44" s="18"/>
      <c r="N44" s="18"/>
    </row>
    <row r="45" spans="1:14" ht="30.75">
      <c r="A45" s="92" t="s">
        <v>733</v>
      </c>
      <c r="B45" s="10">
        <v>706</v>
      </c>
      <c r="C45" s="93" t="s">
        <v>316</v>
      </c>
      <c r="D45" s="93" t="s">
        <v>90</v>
      </c>
      <c r="E45" s="94">
        <v>15558.1</v>
      </c>
      <c r="F45" s="94">
        <v>15558.1</v>
      </c>
      <c r="G45" s="38"/>
      <c r="H45" s="38"/>
      <c r="L45" s="7"/>
      <c r="M45" s="18"/>
      <c r="N45" s="18"/>
    </row>
    <row r="46" spans="1:14" ht="46.5">
      <c r="A46" s="92" t="s">
        <v>4</v>
      </c>
      <c r="B46" s="10">
        <v>706</v>
      </c>
      <c r="C46" s="93" t="s">
        <v>317</v>
      </c>
      <c r="D46" s="93"/>
      <c r="E46" s="94">
        <f>E47</f>
        <v>1772.6</v>
      </c>
      <c r="F46" s="94">
        <f>F47</f>
        <v>1772.6</v>
      </c>
      <c r="G46" s="38"/>
      <c r="H46" s="38"/>
      <c r="L46" s="7"/>
      <c r="M46" s="18"/>
      <c r="N46" s="18"/>
    </row>
    <row r="47" spans="1:14" ht="15">
      <c r="A47" s="92" t="s">
        <v>91</v>
      </c>
      <c r="B47" s="10">
        <v>706</v>
      </c>
      <c r="C47" s="93" t="s">
        <v>317</v>
      </c>
      <c r="D47" s="93" t="s">
        <v>90</v>
      </c>
      <c r="E47" s="94">
        <v>1772.6</v>
      </c>
      <c r="F47" s="94">
        <v>1772.6</v>
      </c>
      <c r="G47" s="38"/>
      <c r="H47" s="38"/>
      <c r="L47" s="7"/>
      <c r="M47" s="18"/>
      <c r="N47" s="18"/>
    </row>
    <row r="48" spans="1:14" ht="30.75">
      <c r="A48" s="92" t="s">
        <v>194</v>
      </c>
      <c r="B48" s="10">
        <v>706</v>
      </c>
      <c r="C48" s="93" t="s">
        <v>191</v>
      </c>
      <c r="D48" s="93"/>
      <c r="E48" s="94">
        <f>E49</f>
        <v>1750</v>
      </c>
      <c r="F48" s="94">
        <f>F49</f>
        <v>1750</v>
      </c>
      <c r="G48" s="38"/>
      <c r="H48" s="38"/>
      <c r="L48" s="7"/>
      <c r="M48" s="18"/>
      <c r="N48" s="18"/>
    </row>
    <row r="49" spans="1:14" ht="15">
      <c r="A49" s="92" t="s">
        <v>588</v>
      </c>
      <c r="B49" s="10">
        <v>706</v>
      </c>
      <c r="C49" s="93" t="s">
        <v>318</v>
      </c>
      <c r="D49" s="93"/>
      <c r="E49" s="94">
        <f>E50+E51</f>
        <v>1750</v>
      </c>
      <c r="F49" s="94">
        <f>F50+F51</f>
        <v>1750</v>
      </c>
      <c r="G49" s="38"/>
      <c r="H49" s="38"/>
      <c r="L49" s="7"/>
      <c r="M49" s="18"/>
      <c r="N49" s="18"/>
    </row>
    <row r="50" spans="1:14" ht="62.25">
      <c r="A50" s="92" t="s">
        <v>77</v>
      </c>
      <c r="B50" s="10">
        <v>706</v>
      </c>
      <c r="C50" s="93" t="s">
        <v>318</v>
      </c>
      <c r="D50" s="93" t="s">
        <v>78</v>
      </c>
      <c r="E50" s="94">
        <v>440</v>
      </c>
      <c r="F50" s="94">
        <v>440</v>
      </c>
      <c r="G50" s="38"/>
      <c r="H50" s="38"/>
      <c r="L50" s="7"/>
      <c r="M50" s="18"/>
      <c r="N50" s="18"/>
    </row>
    <row r="51" spans="1:8" ht="30.75">
      <c r="A51" s="92" t="s">
        <v>733</v>
      </c>
      <c r="B51" s="10">
        <v>706</v>
      </c>
      <c r="C51" s="93" t="s">
        <v>318</v>
      </c>
      <c r="D51" s="93" t="s">
        <v>79</v>
      </c>
      <c r="E51" s="94">
        <v>1310</v>
      </c>
      <c r="F51" s="94">
        <v>1310</v>
      </c>
      <c r="G51" s="18"/>
      <c r="H51" s="18"/>
    </row>
    <row r="52" spans="1:8" ht="30.75">
      <c r="A52" s="92" t="s">
        <v>299</v>
      </c>
      <c r="B52" s="10">
        <v>706</v>
      </c>
      <c r="C52" s="93" t="s">
        <v>193</v>
      </c>
      <c r="D52" s="93"/>
      <c r="E52" s="94">
        <f>E53</f>
        <v>500</v>
      </c>
      <c r="F52" s="94">
        <f>F53</f>
        <v>500</v>
      </c>
      <c r="G52" s="18"/>
      <c r="H52" s="18"/>
    </row>
    <row r="53" spans="1:8" ht="15">
      <c r="A53" s="92" t="s">
        <v>95</v>
      </c>
      <c r="B53" s="10">
        <v>706</v>
      </c>
      <c r="C53" s="93" t="s">
        <v>319</v>
      </c>
      <c r="D53" s="93"/>
      <c r="E53" s="94">
        <f>E54+E55</f>
        <v>500</v>
      </c>
      <c r="F53" s="94">
        <f>F54+F55</f>
        <v>500</v>
      </c>
      <c r="G53" s="18"/>
      <c r="H53" s="18"/>
    </row>
    <row r="54" spans="1:8" ht="62.25">
      <c r="A54" s="92" t="s">
        <v>77</v>
      </c>
      <c r="B54" s="10">
        <v>706</v>
      </c>
      <c r="C54" s="93" t="s">
        <v>319</v>
      </c>
      <c r="D54" s="93" t="s">
        <v>78</v>
      </c>
      <c r="E54" s="94">
        <v>70</v>
      </c>
      <c r="F54" s="94">
        <v>70</v>
      </c>
      <c r="G54" s="18"/>
      <c r="H54" s="18"/>
    </row>
    <row r="55" spans="1:8" ht="30.75">
      <c r="A55" s="92" t="s">
        <v>733</v>
      </c>
      <c r="B55" s="10">
        <v>706</v>
      </c>
      <c r="C55" s="93" t="s">
        <v>319</v>
      </c>
      <c r="D55" s="93" t="s">
        <v>79</v>
      </c>
      <c r="E55" s="94">
        <v>430</v>
      </c>
      <c r="F55" s="94">
        <v>430</v>
      </c>
      <c r="G55" s="18"/>
      <c r="H55" s="18"/>
    </row>
    <row r="56" spans="1:8" ht="30.75">
      <c r="A56" s="92" t="s">
        <v>197</v>
      </c>
      <c r="B56" s="10">
        <v>706</v>
      </c>
      <c r="C56" s="93" t="s">
        <v>195</v>
      </c>
      <c r="D56" s="93"/>
      <c r="E56" s="94">
        <f>E57</f>
        <v>26381</v>
      </c>
      <c r="F56" s="94">
        <f>F57</f>
        <v>26414</v>
      </c>
      <c r="G56" s="18"/>
      <c r="H56" s="18"/>
    </row>
    <row r="57" spans="1:8" ht="46.5">
      <c r="A57" s="92" t="s">
        <v>449</v>
      </c>
      <c r="B57" s="10">
        <v>706</v>
      </c>
      <c r="C57" s="93" t="s">
        <v>320</v>
      </c>
      <c r="D57" s="93"/>
      <c r="E57" s="94">
        <f>E58+E59+E60</f>
        <v>26381</v>
      </c>
      <c r="F57" s="94">
        <f>F58+F59+F60</f>
        <v>26414</v>
      </c>
      <c r="G57" s="18"/>
      <c r="H57" s="18"/>
    </row>
    <row r="58" spans="1:8" ht="62.25">
      <c r="A58" s="92" t="s">
        <v>77</v>
      </c>
      <c r="B58" s="10">
        <v>706</v>
      </c>
      <c r="C58" s="93" t="s">
        <v>320</v>
      </c>
      <c r="D58" s="93" t="s">
        <v>78</v>
      </c>
      <c r="E58" s="94">
        <v>21388</v>
      </c>
      <c r="F58" s="94">
        <v>21388</v>
      </c>
      <c r="G58" s="18"/>
      <c r="H58" s="18"/>
    </row>
    <row r="59" spans="1:8" ht="30.75">
      <c r="A59" s="92" t="s">
        <v>733</v>
      </c>
      <c r="B59" s="10">
        <v>706</v>
      </c>
      <c r="C59" s="93" t="s">
        <v>320</v>
      </c>
      <c r="D59" s="93" t="s">
        <v>79</v>
      </c>
      <c r="E59" s="94">
        <v>4866</v>
      </c>
      <c r="F59" s="94">
        <v>4900</v>
      </c>
      <c r="G59" s="18"/>
      <c r="H59" s="18"/>
    </row>
    <row r="60" spans="1:8" ht="15">
      <c r="A60" s="92" t="s">
        <v>80</v>
      </c>
      <c r="B60" s="10">
        <v>706</v>
      </c>
      <c r="C60" s="93" t="s">
        <v>320</v>
      </c>
      <c r="D60" s="93" t="s">
        <v>81</v>
      </c>
      <c r="E60" s="94">
        <v>127</v>
      </c>
      <c r="F60" s="94">
        <v>126</v>
      </c>
      <c r="G60" s="18"/>
      <c r="H60" s="18"/>
    </row>
    <row r="61" spans="1:8" ht="46.5">
      <c r="A61" s="92" t="s">
        <v>188</v>
      </c>
      <c r="B61" s="10">
        <v>706</v>
      </c>
      <c r="C61" s="93" t="s">
        <v>196</v>
      </c>
      <c r="D61" s="93"/>
      <c r="E61" s="94">
        <f>E62+E64+E66+E68+E70+E72</f>
        <v>41816.3</v>
      </c>
      <c r="F61" s="94">
        <f>F62+F64+F66+F68+F70+F72</f>
        <v>41787.8</v>
      </c>
      <c r="G61" s="18"/>
      <c r="H61" s="18"/>
    </row>
    <row r="62" spans="1:8" ht="15">
      <c r="A62" s="92" t="s">
        <v>746</v>
      </c>
      <c r="B62" s="10">
        <v>706</v>
      </c>
      <c r="C62" s="93" t="s">
        <v>982</v>
      </c>
      <c r="D62" s="93"/>
      <c r="E62" s="94">
        <f>E63</f>
        <v>5900</v>
      </c>
      <c r="F62" s="94">
        <f>F63</f>
        <v>5900</v>
      </c>
      <c r="G62" s="18"/>
      <c r="H62" s="18"/>
    </row>
    <row r="63" spans="1:8" ht="30.75">
      <c r="A63" s="92" t="s">
        <v>86</v>
      </c>
      <c r="B63" s="10">
        <v>706</v>
      </c>
      <c r="C63" s="93" t="s">
        <v>982</v>
      </c>
      <c r="D63" s="93" t="s">
        <v>87</v>
      </c>
      <c r="E63" s="94">
        <v>5900</v>
      </c>
      <c r="F63" s="94">
        <v>5900</v>
      </c>
      <c r="G63" s="18"/>
      <c r="H63" s="18"/>
    </row>
    <row r="64" spans="1:8" ht="30.75">
      <c r="A64" s="92" t="s">
        <v>747</v>
      </c>
      <c r="B64" s="10">
        <v>706</v>
      </c>
      <c r="C64" s="93" t="s">
        <v>983</v>
      </c>
      <c r="D64" s="93"/>
      <c r="E64" s="94">
        <f>E65</f>
        <v>12400</v>
      </c>
      <c r="F64" s="94">
        <f>F65</f>
        <v>12400</v>
      </c>
      <c r="G64" s="18"/>
      <c r="H64" s="18"/>
    </row>
    <row r="65" spans="1:8" ht="30.75">
      <c r="A65" s="92" t="s">
        <v>86</v>
      </c>
      <c r="B65" s="10">
        <v>706</v>
      </c>
      <c r="C65" s="93" t="s">
        <v>983</v>
      </c>
      <c r="D65" s="93" t="s">
        <v>87</v>
      </c>
      <c r="E65" s="94">
        <v>12400</v>
      </c>
      <c r="F65" s="94">
        <v>12400</v>
      </c>
      <c r="G65" s="18"/>
      <c r="H65" s="18"/>
    </row>
    <row r="66" spans="1:8" ht="78">
      <c r="A66" s="92" t="s">
        <v>655</v>
      </c>
      <c r="B66" s="10">
        <v>706</v>
      </c>
      <c r="C66" s="93" t="s">
        <v>321</v>
      </c>
      <c r="D66" s="11"/>
      <c r="E66" s="94">
        <f>E67</f>
        <v>14231.1</v>
      </c>
      <c r="F66" s="94">
        <f>F67</f>
        <v>14202.6</v>
      </c>
      <c r="G66" s="18"/>
      <c r="H66" s="18"/>
    </row>
    <row r="67" spans="1:8" ht="30.75">
      <c r="A67" s="92" t="s">
        <v>86</v>
      </c>
      <c r="B67" s="10">
        <v>706</v>
      </c>
      <c r="C67" s="93" t="s">
        <v>321</v>
      </c>
      <c r="D67" s="93" t="s">
        <v>87</v>
      </c>
      <c r="E67" s="94">
        <v>14231.1</v>
      </c>
      <c r="F67" s="94">
        <v>14202.6</v>
      </c>
      <c r="G67" s="18"/>
      <c r="H67" s="18"/>
    </row>
    <row r="68" spans="1:8" ht="62.25">
      <c r="A68" s="92" t="s">
        <v>114</v>
      </c>
      <c r="B68" s="10">
        <v>706</v>
      </c>
      <c r="C68" s="93" t="s">
        <v>322</v>
      </c>
      <c r="D68" s="93"/>
      <c r="E68" s="94">
        <f>E69</f>
        <v>6884.5</v>
      </c>
      <c r="F68" s="94">
        <f>F69</f>
        <v>6884.5</v>
      </c>
      <c r="G68" s="18"/>
      <c r="H68" s="18"/>
    </row>
    <row r="69" spans="1:8" ht="30.75">
      <c r="A69" s="92" t="s">
        <v>86</v>
      </c>
      <c r="B69" s="10">
        <v>706</v>
      </c>
      <c r="C69" s="93" t="s">
        <v>322</v>
      </c>
      <c r="D69" s="93" t="s">
        <v>87</v>
      </c>
      <c r="E69" s="94">
        <v>6884.5</v>
      </c>
      <c r="F69" s="94">
        <v>6884.5</v>
      </c>
      <c r="G69" s="18"/>
      <c r="H69" s="18"/>
    </row>
    <row r="70" spans="1:8" ht="78">
      <c r="A70" s="92" t="s">
        <v>113</v>
      </c>
      <c r="B70" s="10">
        <v>706</v>
      </c>
      <c r="C70" s="93" t="s">
        <v>323</v>
      </c>
      <c r="D70" s="93"/>
      <c r="E70" s="94">
        <f>E71</f>
        <v>1627.9</v>
      </c>
      <c r="F70" s="94">
        <f>F71</f>
        <v>1627.9</v>
      </c>
      <c r="G70" s="18"/>
      <c r="H70" s="18"/>
    </row>
    <row r="71" spans="1:8" ht="30.75">
      <c r="A71" s="92" t="s">
        <v>86</v>
      </c>
      <c r="B71" s="10">
        <v>706</v>
      </c>
      <c r="C71" s="93" t="s">
        <v>323</v>
      </c>
      <c r="D71" s="93" t="s">
        <v>90</v>
      </c>
      <c r="E71" s="94">
        <v>1627.9</v>
      </c>
      <c r="F71" s="94">
        <v>1627.9</v>
      </c>
      <c r="G71" s="18"/>
      <c r="H71" s="18"/>
    </row>
    <row r="72" spans="1:8" ht="124.5">
      <c r="A72" s="92" t="s">
        <v>534</v>
      </c>
      <c r="B72" s="10">
        <v>706</v>
      </c>
      <c r="C72" s="93" t="s">
        <v>324</v>
      </c>
      <c r="D72" s="93"/>
      <c r="E72" s="94">
        <f>E73</f>
        <v>772.8</v>
      </c>
      <c r="F72" s="94">
        <f>F73</f>
        <v>772.8</v>
      </c>
      <c r="G72" s="18"/>
      <c r="H72" s="18"/>
    </row>
    <row r="73" spans="1:8" ht="15">
      <c r="A73" s="92" t="s">
        <v>91</v>
      </c>
      <c r="B73" s="10">
        <v>706</v>
      </c>
      <c r="C73" s="93" t="s">
        <v>324</v>
      </c>
      <c r="D73" s="93" t="s">
        <v>90</v>
      </c>
      <c r="E73" s="94">
        <v>772.8</v>
      </c>
      <c r="F73" s="94">
        <v>772.8</v>
      </c>
      <c r="G73" s="18"/>
      <c r="H73" s="18"/>
    </row>
    <row r="74" spans="1:8" ht="46.5">
      <c r="A74" s="92" t="s">
        <v>190</v>
      </c>
      <c r="B74" s="10">
        <v>706</v>
      </c>
      <c r="C74" s="93" t="s">
        <v>198</v>
      </c>
      <c r="D74" s="93"/>
      <c r="E74" s="94">
        <f>E75+E77+E79</f>
        <v>33641.6</v>
      </c>
      <c r="F74" s="94">
        <f>F75+F77+F79</f>
        <v>33641.6</v>
      </c>
      <c r="G74" s="18"/>
      <c r="H74" s="18"/>
    </row>
    <row r="75" spans="1:8" ht="30.75">
      <c r="A75" s="92" t="s">
        <v>1084</v>
      </c>
      <c r="B75" s="10">
        <v>706</v>
      </c>
      <c r="C75" s="93" t="s">
        <v>333</v>
      </c>
      <c r="D75" s="93"/>
      <c r="E75" s="94">
        <f>E76</f>
        <v>280</v>
      </c>
      <c r="F75" s="94">
        <f>F76</f>
        <v>280</v>
      </c>
      <c r="G75" s="18"/>
      <c r="H75" s="18"/>
    </row>
    <row r="76" spans="1:8" ht="30.75">
      <c r="A76" s="92" t="s">
        <v>733</v>
      </c>
      <c r="B76" s="10">
        <v>706</v>
      </c>
      <c r="C76" s="93" t="s">
        <v>333</v>
      </c>
      <c r="D76" s="93" t="s">
        <v>79</v>
      </c>
      <c r="E76" s="94">
        <v>280</v>
      </c>
      <c r="F76" s="94">
        <v>280</v>
      </c>
      <c r="G76" s="18"/>
      <c r="H76" s="18"/>
    </row>
    <row r="77" spans="1:8" ht="186.75">
      <c r="A77" s="92" t="s">
        <v>388</v>
      </c>
      <c r="B77" s="10">
        <v>706</v>
      </c>
      <c r="C77" s="93" t="s">
        <v>387</v>
      </c>
      <c r="D77" s="11"/>
      <c r="E77" s="94">
        <f>E78</f>
        <v>32302.3</v>
      </c>
      <c r="F77" s="94">
        <f>F78</f>
        <v>32302.3</v>
      </c>
      <c r="G77" s="18"/>
      <c r="H77" s="18"/>
    </row>
    <row r="78" spans="1:8" ht="15">
      <c r="A78" s="92" t="s">
        <v>91</v>
      </c>
      <c r="B78" s="10">
        <v>706</v>
      </c>
      <c r="C78" s="93" t="s">
        <v>387</v>
      </c>
      <c r="D78" s="93" t="s">
        <v>90</v>
      </c>
      <c r="E78" s="94">
        <v>32302.3</v>
      </c>
      <c r="F78" s="94">
        <v>32302.3</v>
      </c>
      <c r="G78" s="18"/>
      <c r="H78" s="18"/>
    </row>
    <row r="79" spans="1:8" ht="46.5">
      <c r="A79" s="92" t="s">
        <v>92</v>
      </c>
      <c r="B79" s="10">
        <v>706</v>
      </c>
      <c r="C79" s="93" t="s">
        <v>325</v>
      </c>
      <c r="D79" s="93"/>
      <c r="E79" s="94">
        <f>E80</f>
        <v>1059.3</v>
      </c>
      <c r="F79" s="94">
        <f>F80</f>
        <v>1059.3</v>
      </c>
      <c r="G79" s="18"/>
      <c r="H79" s="18"/>
    </row>
    <row r="80" spans="1:8" ht="15">
      <c r="A80" s="92" t="s">
        <v>91</v>
      </c>
      <c r="B80" s="10">
        <v>706</v>
      </c>
      <c r="C80" s="93" t="s">
        <v>325</v>
      </c>
      <c r="D80" s="93" t="s">
        <v>90</v>
      </c>
      <c r="E80" s="94">
        <v>1059.3</v>
      </c>
      <c r="F80" s="94">
        <v>1059.3</v>
      </c>
      <c r="G80" s="18"/>
      <c r="H80" s="18"/>
    </row>
    <row r="81" spans="1:8" ht="46.5">
      <c r="A81" s="92" t="s">
        <v>413</v>
      </c>
      <c r="B81" s="10">
        <v>706</v>
      </c>
      <c r="C81" s="93" t="s">
        <v>199</v>
      </c>
      <c r="D81" s="93"/>
      <c r="E81" s="94">
        <f>E82</f>
        <v>5723</v>
      </c>
      <c r="F81" s="94">
        <f>F82</f>
        <v>5730</v>
      </c>
      <c r="G81" s="18"/>
      <c r="H81" s="18"/>
    </row>
    <row r="82" spans="1:8" ht="30.75">
      <c r="A82" s="92" t="s">
        <v>203</v>
      </c>
      <c r="B82" s="10">
        <v>706</v>
      </c>
      <c r="C82" s="93" t="s">
        <v>990</v>
      </c>
      <c r="D82" s="93"/>
      <c r="E82" s="94">
        <f>E83</f>
        <v>5723</v>
      </c>
      <c r="F82" s="94">
        <f>F83</f>
        <v>5730</v>
      </c>
      <c r="G82" s="18"/>
      <c r="H82" s="18"/>
    </row>
    <row r="83" spans="1:8" ht="15">
      <c r="A83" s="92" t="s">
        <v>737</v>
      </c>
      <c r="B83" s="10">
        <v>706</v>
      </c>
      <c r="C83" s="93" t="s">
        <v>994</v>
      </c>
      <c r="D83" s="93"/>
      <c r="E83" s="94">
        <f>E84+E85+E86</f>
        <v>5723</v>
      </c>
      <c r="F83" s="94">
        <f>F84+F85+F86</f>
        <v>5730</v>
      </c>
      <c r="G83" s="18"/>
      <c r="H83" s="18"/>
    </row>
    <row r="84" spans="1:8" ht="62.25">
      <c r="A84" s="92" t="s">
        <v>77</v>
      </c>
      <c r="B84" s="10">
        <v>706</v>
      </c>
      <c r="C84" s="93" t="s">
        <v>994</v>
      </c>
      <c r="D84" s="93" t="s">
        <v>78</v>
      </c>
      <c r="E84" s="94">
        <v>5048</v>
      </c>
      <c r="F84" s="94">
        <v>5048</v>
      </c>
      <c r="G84" s="18"/>
      <c r="H84" s="18"/>
    </row>
    <row r="85" spans="1:8" ht="30.75">
      <c r="A85" s="92" t="s">
        <v>733</v>
      </c>
      <c r="B85" s="10">
        <v>706</v>
      </c>
      <c r="C85" s="93" t="s">
        <v>994</v>
      </c>
      <c r="D85" s="93" t="s">
        <v>79</v>
      </c>
      <c r="E85" s="94">
        <v>674</v>
      </c>
      <c r="F85" s="94">
        <v>681</v>
      </c>
      <c r="G85" s="18"/>
      <c r="H85" s="18"/>
    </row>
    <row r="86" spans="1:8" ht="15">
      <c r="A86" s="92" t="s">
        <v>80</v>
      </c>
      <c r="B86" s="10">
        <v>706</v>
      </c>
      <c r="C86" s="93" t="s">
        <v>994</v>
      </c>
      <c r="D86" s="93" t="s">
        <v>81</v>
      </c>
      <c r="E86" s="94">
        <v>1</v>
      </c>
      <c r="F86" s="94">
        <v>1</v>
      </c>
      <c r="G86" s="18"/>
      <c r="H86" s="18"/>
    </row>
    <row r="87" spans="1:8" ht="46.5">
      <c r="A87" s="92" t="s">
        <v>205</v>
      </c>
      <c r="B87" s="10">
        <v>706</v>
      </c>
      <c r="C87" s="93" t="s">
        <v>206</v>
      </c>
      <c r="D87" s="93"/>
      <c r="E87" s="94">
        <f>E88+E91+E94</f>
        <v>49918</v>
      </c>
      <c r="F87" s="94">
        <f>F88+F91+F94</f>
        <v>50104</v>
      </c>
      <c r="G87" s="18"/>
      <c r="H87" s="18"/>
    </row>
    <row r="88" spans="1:8" ht="30.75">
      <c r="A88" s="92" t="s">
        <v>207</v>
      </c>
      <c r="B88" s="10">
        <v>706</v>
      </c>
      <c r="C88" s="93" t="s">
        <v>208</v>
      </c>
      <c r="D88" s="93"/>
      <c r="E88" s="94">
        <f>E89</f>
        <v>12086</v>
      </c>
      <c r="F88" s="94">
        <f>F89</f>
        <v>12127</v>
      </c>
      <c r="G88" s="18"/>
      <c r="H88" s="18"/>
    </row>
    <row r="89" spans="1:8" ht="15">
      <c r="A89" s="92" t="s">
        <v>93</v>
      </c>
      <c r="B89" s="10">
        <v>706</v>
      </c>
      <c r="C89" s="93" t="s">
        <v>209</v>
      </c>
      <c r="D89" s="93"/>
      <c r="E89" s="94">
        <f>E90</f>
        <v>12086</v>
      </c>
      <c r="F89" s="94">
        <f>F90</f>
        <v>12127</v>
      </c>
      <c r="G89" s="18"/>
      <c r="H89" s="18"/>
    </row>
    <row r="90" spans="1:8" ht="30.75">
      <c r="A90" s="92" t="s">
        <v>86</v>
      </c>
      <c r="B90" s="10">
        <v>706</v>
      </c>
      <c r="C90" s="93" t="s">
        <v>209</v>
      </c>
      <c r="D90" s="93" t="s">
        <v>87</v>
      </c>
      <c r="E90" s="94">
        <v>12086</v>
      </c>
      <c r="F90" s="94">
        <v>12127</v>
      </c>
      <c r="G90" s="18"/>
      <c r="H90" s="18"/>
    </row>
    <row r="91" spans="1:8" ht="30.75">
      <c r="A91" s="92" t="s">
        <v>210</v>
      </c>
      <c r="B91" s="10">
        <v>706</v>
      </c>
      <c r="C91" s="93" t="s">
        <v>211</v>
      </c>
      <c r="D91" s="93"/>
      <c r="E91" s="94">
        <f>E92</f>
        <v>35267</v>
      </c>
      <c r="F91" s="94">
        <f>F92</f>
        <v>35372</v>
      </c>
      <c r="G91" s="18"/>
      <c r="H91" s="18"/>
    </row>
    <row r="92" spans="1:8" ht="15">
      <c r="A92" s="92" t="s">
        <v>435</v>
      </c>
      <c r="B92" s="10">
        <v>706</v>
      </c>
      <c r="C92" s="93" t="s">
        <v>212</v>
      </c>
      <c r="D92" s="93"/>
      <c r="E92" s="94">
        <f>E93</f>
        <v>35267</v>
      </c>
      <c r="F92" s="94">
        <f>F93</f>
        <v>35372</v>
      </c>
      <c r="G92" s="18"/>
      <c r="H92" s="18"/>
    </row>
    <row r="93" spans="1:8" ht="30.75">
      <c r="A93" s="92" t="s">
        <v>86</v>
      </c>
      <c r="B93" s="10">
        <v>706</v>
      </c>
      <c r="C93" s="93" t="s">
        <v>212</v>
      </c>
      <c r="D93" s="93" t="s">
        <v>87</v>
      </c>
      <c r="E93" s="94">
        <v>35267</v>
      </c>
      <c r="F93" s="94">
        <v>35372</v>
      </c>
      <c r="G93" s="18"/>
      <c r="H93" s="18"/>
    </row>
    <row r="94" spans="1:8" ht="62.25">
      <c r="A94" s="92" t="s">
        <v>300</v>
      </c>
      <c r="B94" s="10">
        <v>706</v>
      </c>
      <c r="C94" s="93" t="s">
        <v>213</v>
      </c>
      <c r="D94" s="93"/>
      <c r="E94" s="94">
        <f>E95</f>
        <v>2565</v>
      </c>
      <c r="F94" s="94">
        <f>F95</f>
        <v>2605</v>
      </c>
      <c r="G94" s="18"/>
      <c r="H94" s="18"/>
    </row>
    <row r="95" spans="1:8" ht="15">
      <c r="A95" s="92" t="s">
        <v>1079</v>
      </c>
      <c r="B95" s="10">
        <v>706</v>
      </c>
      <c r="C95" s="93" t="s">
        <v>214</v>
      </c>
      <c r="D95" s="93"/>
      <c r="E95" s="94">
        <f>E97+E96+E98</f>
        <v>2565</v>
      </c>
      <c r="F95" s="94">
        <f>F97+F96+F98</f>
        <v>2605</v>
      </c>
      <c r="G95" s="18"/>
      <c r="H95" s="18"/>
    </row>
    <row r="96" spans="1:8" ht="62.25">
      <c r="A96" s="92" t="s">
        <v>77</v>
      </c>
      <c r="B96" s="10">
        <v>706</v>
      </c>
      <c r="C96" s="93" t="s">
        <v>214</v>
      </c>
      <c r="D96" s="93" t="s">
        <v>78</v>
      </c>
      <c r="E96" s="94">
        <v>20</v>
      </c>
      <c r="F96" s="94">
        <v>20</v>
      </c>
      <c r="G96" s="18"/>
      <c r="H96" s="18"/>
    </row>
    <row r="97" spans="1:8" ht="30.75">
      <c r="A97" s="92" t="s">
        <v>733</v>
      </c>
      <c r="B97" s="10">
        <v>706</v>
      </c>
      <c r="C97" s="93" t="s">
        <v>214</v>
      </c>
      <c r="D97" s="93" t="s">
        <v>79</v>
      </c>
      <c r="E97" s="94">
        <v>860</v>
      </c>
      <c r="F97" s="94">
        <v>900</v>
      </c>
      <c r="G97" s="18"/>
      <c r="H97" s="18"/>
    </row>
    <row r="98" spans="1:8" ht="15">
      <c r="A98" s="92" t="s">
        <v>91</v>
      </c>
      <c r="B98" s="10">
        <v>706</v>
      </c>
      <c r="C98" s="93" t="s">
        <v>214</v>
      </c>
      <c r="D98" s="93" t="s">
        <v>90</v>
      </c>
      <c r="E98" s="94">
        <v>1685</v>
      </c>
      <c r="F98" s="94">
        <v>1685</v>
      </c>
      <c r="G98" s="18"/>
      <c r="H98" s="18"/>
    </row>
    <row r="99" spans="1:8" ht="30.75">
      <c r="A99" s="92" t="s">
        <v>414</v>
      </c>
      <c r="B99" s="10">
        <v>706</v>
      </c>
      <c r="C99" s="93" t="s">
        <v>215</v>
      </c>
      <c r="D99" s="93"/>
      <c r="E99" s="94">
        <f>E100+E105</f>
        <v>1205</v>
      </c>
      <c r="F99" s="94">
        <f>F100+F105</f>
        <v>1205</v>
      </c>
      <c r="G99" s="18"/>
      <c r="H99" s="18"/>
    </row>
    <row r="100" spans="1:8" ht="30.75">
      <c r="A100" s="92" t="s">
        <v>330</v>
      </c>
      <c r="B100" s="10">
        <v>706</v>
      </c>
      <c r="C100" s="93" t="s">
        <v>216</v>
      </c>
      <c r="D100" s="93"/>
      <c r="E100" s="94">
        <f>E101+E103</f>
        <v>460</v>
      </c>
      <c r="F100" s="94">
        <f>F101+F103</f>
        <v>460</v>
      </c>
      <c r="G100" s="18"/>
      <c r="H100" s="18"/>
    </row>
    <row r="101" spans="1:8" ht="46.5">
      <c r="A101" s="92" t="s">
        <v>604</v>
      </c>
      <c r="B101" s="10">
        <v>706</v>
      </c>
      <c r="C101" s="93" t="s">
        <v>217</v>
      </c>
      <c r="D101" s="93"/>
      <c r="E101" s="94">
        <f>E102</f>
        <v>100</v>
      </c>
      <c r="F101" s="94">
        <f>F102</f>
        <v>100</v>
      </c>
      <c r="G101" s="18"/>
      <c r="H101" s="18"/>
    </row>
    <row r="102" spans="1:8" ht="15">
      <c r="A102" s="92" t="s">
        <v>91</v>
      </c>
      <c r="B102" s="10">
        <v>706</v>
      </c>
      <c r="C102" s="93" t="s">
        <v>217</v>
      </c>
      <c r="D102" s="93" t="s">
        <v>90</v>
      </c>
      <c r="E102" s="94">
        <v>100</v>
      </c>
      <c r="F102" s="94">
        <v>100</v>
      </c>
      <c r="G102" s="18"/>
      <c r="H102" s="18"/>
    </row>
    <row r="103" spans="1:8" ht="15">
      <c r="A103" s="92" t="s">
        <v>776</v>
      </c>
      <c r="B103" s="10">
        <v>706</v>
      </c>
      <c r="C103" s="93" t="s">
        <v>218</v>
      </c>
      <c r="D103" s="96"/>
      <c r="E103" s="94">
        <f>E104</f>
        <v>360</v>
      </c>
      <c r="F103" s="94">
        <f>F104</f>
        <v>360</v>
      </c>
      <c r="G103" s="18"/>
      <c r="H103" s="18"/>
    </row>
    <row r="104" spans="1:8" ht="15">
      <c r="A104" s="92" t="s">
        <v>91</v>
      </c>
      <c r="B104" s="10">
        <v>706</v>
      </c>
      <c r="C104" s="93" t="s">
        <v>218</v>
      </c>
      <c r="D104" s="93" t="s">
        <v>90</v>
      </c>
      <c r="E104" s="94">
        <v>360</v>
      </c>
      <c r="F104" s="94">
        <v>360</v>
      </c>
      <c r="G104" s="18"/>
      <c r="H104" s="18"/>
    </row>
    <row r="105" spans="1:8" ht="78">
      <c r="A105" s="92" t="s">
        <v>331</v>
      </c>
      <c r="B105" s="10">
        <v>706</v>
      </c>
      <c r="C105" s="93" t="s">
        <v>326</v>
      </c>
      <c r="D105" s="93"/>
      <c r="E105" s="94">
        <f>E106</f>
        <v>745</v>
      </c>
      <c r="F105" s="94">
        <f>F106</f>
        <v>745</v>
      </c>
      <c r="G105" s="18"/>
      <c r="H105" s="18"/>
    </row>
    <row r="106" spans="1:8" ht="15">
      <c r="A106" s="92" t="s">
        <v>597</v>
      </c>
      <c r="B106" s="10">
        <v>706</v>
      </c>
      <c r="C106" s="93" t="s">
        <v>327</v>
      </c>
      <c r="D106" s="93"/>
      <c r="E106" s="94">
        <f>E107</f>
        <v>745</v>
      </c>
      <c r="F106" s="94">
        <f>F107</f>
        <v>745</v>
      </c>
      <c r="G106" s="18"/>
      <c r="H106" s="18"/>
    </row>
    <row r="107" spans="1:8" ht="30.75">
      <c r="A107" s="92" t="s">
        <v>86</v>
      </c>
      <c r="B107" s="10">
        <v>706</v>
      </c>
      <c r="C107" s="93" t="s">
        <v>327</v>
      </c>
      <c r="D107" s="93" t="s">
        <v>87</v>
      </c>
      <c r="E107" s="94">
        <v>745</v>
      </c>
      <c r="F107" s="94">
        <v>745</v>
      </c>
      <c r="G107" s="18"/>
      <c r="H107" s="18"/>
    </row>
    <row r="108" spans="1:8" ht="46.5">
      <c r="A108" s="92" t="s">
        <v>764</v>
      </c>
      <c r="B108" s="10">
        <v>706</v>
      </c>
      <c r="C108" s="93" t="s">
        <v>220</v>
      </c>
      <c r="D108" s="93"/>
      <c r="E108" s="94">
        <f>E110</f>
        <v>2000</v>
      </c>
      <c r="F108" s="94">
        <f>F110</f>
        <v>2000</v>
      </c>
      <c r="G108" s="18"/>
      <c r="H108" s="18"/>
    </row>
    <row r="109" spans="1:8" ht="30.75">
      <c r="A109" s="92" t="s">
        <v>221</v>
      </c>
      <c r="B109" s="10">
        <v>706</v>
      </c>
      <c r="C109" s="93" t="s">
        <v>222</v>
      </c>
      <c r="D109" s="93"/>
      <c r="E109" s="94">
        <f>E110</f>
        <v>2000</v>
      </c>
      <c r="F109" s="94">
        <f>F110</f>
        <v>2000</v>
      </c>
      <c r="G109" s="18"/>
      <c r="H109" s="18"/>
    </row>
    <row r="110" spans="1:8" ht="46.5">
      <c r="A110" s="92" t="s">
        <v>770</v>
      </c>
      <c r="B110" s="10">
        <v>706</v>
      </c>
      <c r="C110" s="93" t="s">
        <v>223</v>
      </c>
      <c r="D110" s="93"/>
      <c r="E110" s="94">
        <f>E111</f>
        <v>2000</v>
      </c>
      <c r="F110" s="94">
        <f>F111</f>
        <v>2000</v>
      </c>
      <c r="G110" s="18"/>
      <c r="H110" s="18"/>
    </row>
    <row r="111" spans="1:8" ht="15">
      <c r="A111" s="92" t="s">
        <v>80</v>
      </c>
      <c r="B111" s="10">
        <v>706</v>
      </c>
      <c r="C111" s="93" t="s">
        <v>223</v>
      </c>
      <c r="D111" s="93" t="s">
        <v>81</v>
      </c>
      <c r="E111" s="94">
        <v>2000</v>
      </c>
      <c r="F111" s="94">
        <v>2000</v>
      </c>
      <c r="G111" s="18"/>
      <c r="H111" s="18"/>
    </row>
    <row r="112" spans="1:8" ht="62.25">
      <c r="A112" s="92" t="s">
        <v>765</v>
      </c>
      <c r="B112" s="10">
        <v>706</v>
      </c>
      <c r="C112" s="93" t="s">
        <v>224</v>
      </c>
      <c r="D112" s="93"/>
      <c r="E112" s="94">
        <f>E113+E130+E134</f>
        <v>19004.1</v>
      </c>
      <c r="F112" s="94">
        <f>F113+F130+F134</f>
        <v>19026.1</v>
      </c>
      <c r="G112" s="18"/>
      <c r="H112" s="18"/>
    </row>
    <row r="113" spans="1:8" ht="30.75">
      <c r="A113" s="95" t="s">
        <v>960</v>
      </c>
      <c r="B113" s="10">
        <v>706</v>
      </c>
      <c r="C113" s="96" t="s">
        <v>354</v>
      </c>
      <c r="D113" s="96"/>
      <c r="E113" s="97">
        <f>E114+E117+E120+E123</f>
        <v>15959</v>
      </c>
      <c r="F113" s="97">
        <f>F114+F117+F120+F123</f>
        <v>15981</v>
      </c>
      <c r="G113" s="18"/>
      <c r="H113" s="18"/>
    </row>
    <row r="114" spans="1:8" ht="46.5">
      <c r="A114" s="92" t="s">
        <v>961</v>
      </c>
      <c r="B114" s="10">
        <v>706</v>
      </c>
      <c r="C114" s="93" t="s">
        <v>355</v>
      </c>
      <c r="D114" s="93"/>
      <c r="E114" s="94">
        <f>E115</f>
        <v>3500</v>
      </c>
      <c r="F114" s="94">
        <f>F115</f>
        <v>3500</v>
      </c>
      <c r="G114" s="18"/>
      <c r="H114" s="18"/>
    </row>
    <row r="115" spans="1:8" ht="15">
      <c r="A115" s="92" t="s">
        <v>425</v>
      </c>
      <c r="B115" s="10">
        <v>706</v>
      </c>
      <c r="C115" s="93" t="s">
        <v>356</v>
      </c>
      <c r="D115" s="93"/>
      <c r="E115" s="94">
        <f>E116</f>
        <v>3500</v>
      </c>
      <c r="F115" s="94">
        <f>F116</f>
        <v>3500</v>
      </c>
      <c r="G115" s="18"/>
      <c r="H115" s="18"/>
    </row>
    <row r="116" spans="1:8" ht="15">
      <c r="A116" s="92" t="s">
        <v>80</v>
      </c>
      <c r="B116" s="10">
        <v>706</v>
      </c>
      <c r="C116" s="93" t="s">
        <v>356</v>
      </c>
      <c r="D116" s="93" t="s">
        <v>81</v>
      </c>
      <c r="E116" s="94">
        <v>3500</v>
      </c>
      <c r="F116" s="94">
        <v>3500</v>
      </c>
      <c r="G116" s="18"/>
      <c r="H116" s="18"/>
    </row>
    <row r="117" spans="1:8" ht="30.75">
      <c r="A117" s="92" t="s">
        <v>962</v>
      </c>
      <c r="B117" s="10">
        <v>706</v>
      </c>
      <c r="C117" s="93" t="s">
        <v>963</v>
      </c>
      <c r="D117" s="93"/>
      <c r="E117" s="94">
        <f>E118</f>
        <v>500</v>
      </c>
      <c r="F117" s="94">
        <f>F118</f>
        <v>500</v>
      </c>
      <c r="G117" s="18"/>
      <c r="H117" s="18"/>
    </row>
    <row r="118" spans="1:8" ht="15">
      <c r="A118" s="92" t="s">
        <v>425</v>
      </c>
      <c r="B118" s="10">
        <v>706</v>
      </c>
      <c r="C118" s="93" t="s">
        <v>970</v>
      </c>
      <c r="D118" s="93"/>
      <c r="E118" s="94">
        <f>E119</f>
        <v>500</v>
      </c>
      <c r="F118" s="94">
        <f>F119</f>
        <v>500</v>
      </c>
      <c r="G118" s="18"/>
      <c r="H118" s="18"/>
    </row>
    <row r="119" spans="1:8" ht="15">
      <c r="A119" s="92" t="s">
        <v>80</v>
      </c>
      <c r="B119" s="10">
        <v>706</v>
      </c>
      <c r="C119" s="93" t="s">
        <v>970</v>
      </c>
      <c r="D119" s="93" t="s">
        <v>81</v>
      </c>
      <c r="E119" s="94">
        <v>500</v>
      </c>
      <c r="F119" s="94">
        <v>500</v>
      </c>
      <c r="G119" s="18"/>
      <c r="H119" s="18"/>
    </row>
    <row r="120" spans="1:8" ht="30.75">
      <c r="A120" s="92" t="s">
        <v>301</v>
      </c>
      <c r="B120" s="10">
        <v>706</v>
      </c>
      <c r="C120" s="93" t="s">
        <v>964</v>
      </c>
      <c r="D120" s="93"/>
      <c r="E120" s="94">
        <f>E121</f>
        <v>2772</v>
      </c>
      <c r="F120" s="94">
        <f>F121</f>
        <v>2774</v>
      </c>
      <c r="G120" s="18"/>
      <c r="H120" s="18"/>
    </row>
    <row r="121" spans="1:8" ht="30.75">
      <c r="A121" s="92" t="s">
        <v>83</v>
      </c>
      <c r="B121" s="10">
        <v>706</v>
      </c>
      <c r="C121" s="93" t="s">
        <v>965</v>
      </c>
      <c r="D121" s="93"/>
      <c r="E121" s="94">
        <f>E122</f>
        <v>2772</v>
      </c>
      <c r="F121" s="94">
        <f>F122</f>
        <v>2774</v>
      </c>
      <c r="G121" s="18"/>
      <c r="H121" s="18"/>
    </row>
    <row r="122" spans="1:8" ht="30.75">
      <c r="A122" s="92" t="s">
        <v>86</v>
      </c>
      <c r="B122" s="10">
        <v>706</v>
      </c>
      <c r="C122" s="93" t="s">
        <v>965</v>
      </c>
      <c r="D122" s="93" t="s">
        <v>87</v>
      </c>
      <c r="E122" s="94">
        <v>2772</v>
      </c>
      <c r="F122" s="94">
        <v>2774</v>
      </c>
      <c r="G122" s="18"/>
      <c r="H122" s="18"/>
    </row>
    <row r="123" spans="1:8" ht="62.25">
      <c r="A123" s="92" t="s">
        <v>302</v>
      </c>
      <c r="B123" s="10">
        <v>706</v>
      </c>
      <c r="C123" s="93" t="s">
        <v>966</v>
      </c>
      <c r="D123" s="93"/>
      <c r="E123" s="94">
        <f>E124+E128</f>
        <v>9187</v>
      </c>
      <c r="F123" s="94">
        <f>F124+F128</f>
        <v>9207</v>
      </c>
      <c r="G123" s="18"/>
      <c r="H123" s="18"/>
    </row>
    <row r="124" spans="1:8" ht="15">
      <c r="A124" s="92" t="s">
        <v>574</v>
      </c>
      <c r="B124" s="10">
        <v>706</v>
      </c>
      <c r="C124" s="93" t="s">
        <v>967</v>
      </c>
      <c r="D124" s="93"/>
      <c r="E124" s="94">
        <f>E125+E126+E127</f>
        <v>8187</v>
      </c>
      <c r="F124" s="94">
        <f>F125+F126+F127</f>
        <v>8207</v>
      </c>
      <c r="G124" s="18"/>
      <c r="H124" s="18"/>
    </row>
    <row r="125" spans="1:8" ht="62.25">
      <c r="A125" s="92" t="s">
        <v>77</v>
      </c>
      <c r="B125" s="10">
        <v>706</v>
      </c>
      <c r="C125" s="93" t="s">
        <v>967</v>
      </c>
      <c r="D125" s="93" t="s">
        <v>78</v>
      </c>
      <c r="E125" s="94">
        <v>6233</v>
      </c>
      <c r="F125" s="94">
        <v>6233</v>
      </c>
      <c r="G125" s="18"/>
      <c r="H125" s="18"/>
    </row>
    <row r="126" spans="1:8" ht="30.75">
      <c r="A126" s="92" t="s">
        <v>733</v>
      </c>
      <c r="B126" s="10">
        <v>706</v>
      </c>
      <c r="C126" s="93" t="s">
        <v>967</v>
      </c>
      <c r="D126" s="93" t="s">
        <v>79</v>
      </c>
      <c r="E126" s="94">
        <v>1830</v>
      </c>
      <c r="F126" s="94">
        <v>1852</v>
      </c>
      <c r="G126" s="18"/>
      <c r="H126" s="18"/>
    </row>
    <row r="127" spans="1:8" ht="15">
      <c r="A127" s="92" t="s">
        <v>80</v>
      </c>
      <c r="B127" s="10">
        <v>706</v>
      </c>
      <c r="C127" s="93" t="s">
        <v>967</v>
      </c>
      <c r="D127" s="93" t="s">
        <v>81</v>
      </c>
      <c r="E127" s="94">
        <v>124</v>
      </c>
      <c r="F127" s="94">
        <v>122</v>
      </c>
      <c r="G127" s="18"/>
      <c r="H127" s="18"/>
    </row>
    <row r="128" spans="1:8" ht="15">
      <c r="A128" s="92" t="s">
        <v>425</v>
      </c>
      <c r="B128" s="10">
        <v>706</v>
      </c>
      <c r="C128" s="93" t="s">
        <v>971</v>
      </c>
      <c r="D128" s="93"/>
      <c r="E128" s="94">
        <f>E129</f>
        <v>1000</v>
      </c>
      <c r="F128" s="94">
        <f>F129</f>
        <v>1000</v>
      </c>
      <c r="G128" s="18"/>
      <c r="H128" s="18"/>
    </row>
    <row r="129" spans="1:8" ht="30.75">
      <c r="A129" s="92" t="s">
        <v>733</v>
      </c>
      <c r="B129" s="10">
        <v>706</v>
      </c>
      <c r="C129" s="93" t="s">
        <v>971</v>
      </c>
      <c r="D129" s="93" t="s">
        <v>79</v>
      </c>
      <c r="E129" s="94">
        <v>1000</v>
      </c>
      <c r="F129" s="94">
        <v>1000</v>
      </c>
      <c r="G129" s="18"/>
      <c r="H129" s="18"/>
    </row>
    <row r="130" spans="1:8" ht="15">
      <c r="A130" s="95" t="s">
        <v>955</v>
      </c>
      <c r="B130" s="10">
        <v>706</v>
      </c>
      <c r="C130" s="96" t="s">
        <v>952</v>
      </c>
      <c r="D130" s="96"/>
      <c r="E130" s="97">
        <f aca="true" t="shared" si="0" ref="E130:F132">E131</f>
        <v>500</v>
      </c>
      <c r="F130" s="97">
        <f t="shared" si="0"/>
        <v>500</v>
      </c>
      <c r="G130" s="18"/>
      <c r="H130" s="18"/>
    </row>
    <row r="131" spans="1:8" ht="30.75">
      <c r="A131" s="92" t="s">
        <v>958</v>
      </c>
      <c r="B131" s="10">
        <v>706</v>
      </c>
      <c r="C131" s="93" t="s">
        <v>953</v>
      </c>
      <c r="D131" s="93"/>
      <c r="E131" s="94">
        <f t="shared" si="0"/>
        <v>500</v>
      </c>
      <c r="F131" s="94">
        <f t="shared" si="0"/>
        <v>500</v>
      </c>
      <c r="G131" s="18"/>
      <c r="H131" s="18"/>
    </row>
    <row r="132" spans="1:8" ht="15">
      <c r="A132" s="92" t="s">
        <v>425</v>
      </c>
      <c r="B132" s="10">
        <v>706</v>
      </c>
      <c r="C132" s="93" t="s">
        <v>954</v>
      </c>
      <c r="D132" s="93"/>
      <c r="E132" s="94">
        <f t="shared" si="0"/>
        <v>500</v>
      </c>
      <c r="F132" s="94">
        <f t="shared" si="0"/>
        <v>500</v>
      </c>
      <c r="G132" s="18"/>
      <c r="H132" s="18"/>
    </row>
    <row r="133" spans="1:8" ht="15">
      <c r="A133" s="92" t="s">
        <v>80</v>
      </c>
      <c r="B133" s="10">
        <v>706</v>
      </c>
      <c r="C133" s="93" t="s">
        <v>954</v>
      </c>
      <c r="D133" s="93" t="s">
        <v>81</v>
      </c>
      <c r="E133" s="94">
        <v>500</v>
      </c>
      <c r="F133" s="94">
        <v>500</v>
      </c>
      <c r="G133" s="18"/>
      <c r="H133" s="18"/>
    </row>
    <row r="134" spans="1:8" ht="30.75">
      <c r="A134" s="92" t="s">
        <v>959</v>
      </c>
      <c r="B134" s="10">
        <v>706</v>
      </c>
      <c r="C134" s="93" t="s">
        <v>956</v>
      </c>
      <c r="D134" s="93"/>
      <c r="E134" s="94">
        <f>E135</f>
        <v>2545.1</v>
      </c>
      <c r="F134" s="94">
        <f>F135</f>
        <v>2545.1</v>
      </c>
      <c r="G134" s="18"/>
      <c r="H134" s="18"/>
    </row>
    <row r="135" spans="1:8" ht="30.75">
      <c r="A135" s="92" t="s">
        <v>346</v>
      </c>
      <c r="B135" s="10">
        <v>706</v>
      </c>
      <c r="C135" s="93" t="s">
        <v>957</v>
      </c>
      <c r="D135" s="93"/>
      <c r="E135" s="94">
        <f>E136+E138</f>
        <v>2545.1</v>
      </c>
      <c r="F135" s="94">
        <f>F136+F138</f>
        <v>2545.1</v>
      </c>
      <c r="G135" s="18"/>
      <c r="H135" s="18"/>
    </row>
    <row r="136" spans="1:8" ht="46.5">
      <c r="A136" s="92" t="s">
        <v>0</v>
      </c>
      <c r="B136" s="10">
        <v>706</v>
      </c>
      <c r="C136" s="93" t="s">
        <v>968</v>
      </c>
      <c r="D136" s="93"/>
      <c r="E136" s="94">
        <f>E137</f>
        <v>672.4</v>
      </c>
      <c r="F136" s="94">
        <f>F137</f>
        <v>672.4</v>
      </c>
      <c r="G136" s="18"/>
      <c r="H136" s="18"/>
    </row>
    <row r="137" spans="1:8" ht="30.75">
      <c r="A137" s="92" t="s">
        <v>733</v>
      </c>
      <c r="B137" s="10">
        <v>706</v>
      </c>
      <c r="C137" s="93" t="s">
        <v>968</v>
      </c>
      <c r="D137" s="93" t="s">
        <v>79</v>
      </c>
      <c r="E137" s="94">
        <v>672.4</v>
      </c>
      <c r="F137" s="94">
        <v>672.4</v>
      </c>
      <c r="G137" s="18"/>
      <c r="H137" s="18"/>
    </row>
    <row r="138" spans="1:8" ht="46.5">
      <c r="A138" s="92" t="s">
        <v>310</v>
      </c>
      <c r="B138" s="10">
        <v>706</v>
      </c>
      <c r="C138" s="93" t="s">
        <v>969</v>
      </c>
      <c r="D138" s="93"/>
      <c r="E138" s="94">
        <f>E139</f>
        <v>1872.7</v>
      </c>
      <c r="F138" s="94">
        <f>F139</f>
        <v>1872.7</v>
      </c>
      <c r="G138" s="18"/>
      <c r="H138" s="18"/>
    </row>
    <row r="139" spans="1:8" ht="30.75">
      <c r="A139" s="92" t="s">
        <v>733</v>
      </c>
      <c r="B139" s="10">
        <v>706</v>
      </c>
      <c r="C139" s="93" t="s">
        <v>969</v>
      </c>
      <c r="D139" s="93" t="s">
        <v>79</v>
      </c>
      <c r="E139" s="94">
        <v>1872.7</v>
      </c>
      <c r="F139" s="94">
        <v>1872.7</v>
      </c>
      <c r="G139" s="18"/>
      <c r="H139" s="18"/>
    </row>
    <row r="140" spans="1:8" ht="30.75">
      <c r="A140" s="92" t="s">
        <v>766</v>
      </c>
      <c r="B140" s="10">
        <v>706</v>
      </c>
      <c r="C140" s="93" t="s">
        <v>225</v>
      </c>
      <c r="D140" s="93"/>
      <c r="E140" s="94">
        <f>E141+E150+E153+E156</f>
        <v>80921</v>
      </c>
      <c r="F140" s="94">
        <f>F141+F150+F153+F156</f>
        <v>80347</v>
      </c>
      <c r="G140" s="18"/>
      <c r="H140" s="18"/>
    </row>
    <row r="141" spans="1:8" ht="46.5">
      <c r="A141" s="92" t="s">
        <v>227</v>
      </c>
      <c r="B141" s="10">
        <v>706</v>
      </c>
      <c r="C141" s="93" t="s">
        <v>226</v>
      </c>
      <c r="D141" s="93"/>
      <c r="E141" s="94">
        <f>E142+E144+E146+E148</f>
        <v>46802</v>
      </c>
      <c r="F141" s="94">
        <f>F142+F144+F146+F148</f>
        <v>47222</v>
      </c>
      <c r="G141" s="18"/>
      <c r="H141" s="18"/>
    </row>
    <row r="142" spans="1:8" ht="15">
      <c r="A142" s="92" t="s">
        <v>728</v>
      </c>
      <c r="B142" s="10">
        <v>706</v>
      </c>
      <c r="C142" s="93" t="s">
        <v>228</v>
      </c>
      <c r="D142" s="93"/>
      <c r="E142" s="94">
        <f>E143</f>
        <v>27977</v>
      </c>
      <c r="F142" s="94">
        <f>F143</f>
        <v>28317</v>
      </c>
      <c r="G142" s="18"/>
      <c r="H142" s="18"/>
    </row>
    <row r="143" spans="1:8" ht="30.75">
      <c r="A143" s="92" t="s">
        <v>86</v>
      </c>
      <c r="B143" s="10">
        <v>706</v>
      </c>
      <c r="C143" s="93" t="s">
        <v>228</v>
      </c>
      <c r="D143" s="93" t="s">
        <v>87</v>
      </c>
      <c r="E143" s="94">
        <v>27977</v>
      </c>
      <c r="F143" s="94">
        <v>28317</v>
      </c>
      <c r="G143" s="18"/>
      <c r="H143" s="18"/>
    </row>
    <row r="144" spans="1:8" ht="15">
      <c r="A144" s="92" t="s">
        <v>1074</v>
      </c>
      <c r="B144" s="10">
        <v>706</v>
      </c>
      <c r="C144" s="93" t="s">
        <v>229</v>
      </c>
      <c r="D144" s="93"/>
      <c r="E144" s="94">
        <f>E145</f>
        <v>17825</v>
      </c>
      <c r="F144" s="94">
        <f>F145</f>
        <v>17905</v>
      </c>
      <c r="G144" s="18"/>
      <c r="H144" s="18"/>
    </row>
    <row r="145" spans="1:8" ht="30.75">
      <c r="A145" s="92" t="s">
        <v>86</v>
      </c>
      <c r="B145" s="10">
        <v>706</v>
      </c>
      <c r="C145" s="93" t="s">
        <v>229</v>
      </c>
      <c r="D145" s="93" t="s">
        <v>87</v>
      </c>
      <c r="E145" s="94">
        <v>17825</v>
      </c>
      <c r="F145" s="94">
        <v>17905</v>
      </c>
      <c r="G145" s="18"/>
      <c r="H145" s="18"/>
    </row>
    <row r="146" spans="1:8" ht="15">
      <c r="A146" s="92" t="s">
        <v>729</v>
      </c>
      <c r="B146" s="10">
        <v>706</v>
      </c>
      <c r="C146" s="93" t="s">
        <v>230</v>
      </c>
      <c r="D146" s="93"/>
      <c r="E146" s="94">
        <f>E147</f>
        <v>1000</v>
      </c>
      <c r="F146" s="94">
        <f>F147</f>
        <v>1000</v>
      </c>
      <c r="G146" s="18"/>
      <c r="H146" s="18"/>
    </row>
    <row r="147" spans="1:8" ht="30.75">
      <c r="A147" s="92" t="s">
        <v>733</v>
      </c>
      <c r="B147" s="10">
        <v>706</v>
      </c>
      <c r="C147" s="93" t="s">
        <v>230</v>
      </c>
      <c r="D147" s="93" t="s">
        <v>79</v>
      </c>
      <c r="E147" s="94">
        <v>1000</v>
      </c>
      <c r="F147" s="94">
        <v>1000</v>
      </c>
      <c r="G147" s="18"/>
      <c r="H147" s="18"/>
    </row>
    <row r="148" spans="1:8" ht="46.5">
      <c r="A148" s="92" t="s">
        <v>531</v>
      </c>
      <c r="B148" s="10">
        <v>706</v>
      </c>
      <c r="C148" s="93" t="s">
        <v>232</v>
      </c>
      <c r="D148" s="93"/>
      <c r="E148" s="94">
        <f>E149</f>
        <v>0</v>
      </c>
      <c r="F148" s="94">
        <f>F149</f>
        <v>0</v>
      </c>
      <c r="G148" s="18"/>
      <c r="H148" s="18"/>
    </row>
    <row r="149" spans="1:8" ht="30.75">
      <c r="A149" s="92" t="s">
        <v>86</v>
      </c>
      <c r="B149" s="10">
        <v>706</v>
      </c>
      <c r="C149" s="93" t="s">
        <v>232</v>
      </c>
      <c r="D149" s="93" t="s">
        <v>87</v>
      </c>
      <c r="E149" s="94">
        <v>0</v>
      </c>
      <c r="F149" s="94">
        <v>0</v>
      </c>
      <c r="G149" s="18"/>
      <c r="H149" s="18"/>
    </row>
    <row r="150" spans="1:8" ht="30.75">
      <c r="A150" s="92" t="s">
        <v>231</v>
      </c>
      <c r="B150" s="10">
        <v>706</v>
      </c>
      <c r="C150" s="93" t="s">
        <v>233</v>
      </c>
      <c r="D150" s="93"/>
      <c r="E150" s="94">
        <f>E151</f>
        <v>32009</v>
      </c>
      <c r="F150" s="94">
        <f>F151</f>
        <v>31015</v>
      </c>
      <c r="G150" s="18"/>
      <c r="H150" s="18"/>
    </row>
    <row r="151" spans="1:8" ht="15">
      <c r="A151" s="92" t="s">
        <v>1073</v>
      </c>
      <c r="B151" s="10">
        <v>706</v>
      </c>
      <c r="C151" s="93" t="s">
        <v>234</v>
      </c>
      <c r="D151" s="93"/>
      <c r="E151" s="94">
        <f>E152</f>
        <v>32009</v>
      </c>
      <c r="F151" s="94">
        <f>F152</f>
        <v>31015</v>
      </c>
      <c r="G151" s="18"/>
      <c r="H151" s="18"/>
    </row>
    <row r="152" spans="1:8" ht="30.75">
      <c r="A152" s="92" t="s">
        <v>86</v>
      </c>
      <c r="B152" s="10">
        <v>706</v>
      </c>
      <c r="C152" s="93" t="s">
        <v>234</v>
      </c>
      <c r="D152" s="93" t="s">
        <v>87</v>
      </c>
      <c r="E152" s="94">
        <v>32009</v>
      </c>
      <c r="F152" s="94">
        <v>31015</v>
      </c>
      <c r="G152" s="18"/>
      <c r="H152" s="18"/>
    </row>
    <row r="153" spans="1:8" ht="30.75">
      <c r="A153" s="92" t="s">
        <v>303</v>
      </c>
      <c r="B153" s="10">
        <v>706</v>
      </c>
      <c r="C153" s="93" t="s">
        <v>235</v>
      </c>
      <c r="D153" s="93"/>
      <c r="E153" s="94">
        <f>E154</f>
        <v>1320</v>
      </c>
      <c r="F153" s="94">
        <f>F154</f>
        <v>1320</v>
      </c>
      <c r="G153" s="18"/>
      <c r="H153" s="18"/>
    </row>
    <row r="154" spans="1:8" ht="15">
      <c r="A154" s="92" t="s">
        <v>84</v>
      </c>
      <c r="B154" s="10">
        <v>706</v>
      </c>
      <c r="C154" s="93" t="s">
        <v>236</v>
      </c>
      <c r="D154" s="93"/>
      <c r="E154" s="94">
        <f>E155</f>
        <v>1320</v>
      </c>
      <c r="F154" s="94">
        <f>F155</f>
        <v>1320</v>
      </c>
      <c r="G154" s="18"/>
      <c r="H154" s="18"/>
    </row>
    <row r="155" spans="1:8" ht="30.75">
      <c r="A155" s="92" t="s">
        <v>733</v>
      </c>
      <c r="B155" s="10">
        <v>706</v>
      </c>
      <c r="C155" s="93" t="s">
        <v>236</v>
      </c>
      <c r="D155" s="93" t="s">
        <v>79</v>
      </c>
      <c r="E155" s="94">
        <v>1320</v>
      </c>
      <c r="F155" s="94">
        <v>1320</v>
      </c>
      <c r="G155" s="18"/>
      <c r="H155" s="18"/>
    </row>
    <row r="156" spans="1:8" ht="30.75">
      <c r="A156" s="92" t="s">
        <v>237</v>
      </c>
      <c r="B156" s="10">
        <v>706</v>
      </c>
      <c r="C156" s="93" t="s">
        <v>238</v>
      </c>
      <c r="D156" s="93"/>
      <c r="E156" s="94">
        <f>E157</f>
        <v>790</v>
      </c>
      <c r="F156" s="94">
        <f>F157</f>
        <v>790</v>
      </c>
      <c r="G156" s="18"/>
      <c r="H156" s="18"/>
    </row>
    <row r="157" spans="1:8" ht="30.75">
      <c r="A157" s="92" t="s">
        <v>85</v>
      </c>
      <c r="B157" s="10">
        <v>706</v>
      </c>
      <c r="C157" s="93" t="s">
        <v>239</v>
      </c>
      <c r="D157" s="93"/>
      <c r="E157" s="94">
        <f>E158</f>
        <v>790</v>
      </c>
      <c r="F157" s="94">
        <f>F158</f>
        <v>790</v>
      </c>
      <c r="G157" s="18"/>
      <c r="H157" s="18"/>
    </row>
    <row r="158" spans="1:8" ht="30.75">
      <c r="A158" s="92" t="s">
        <v>733</v>
      </c>
      <c r="B158" s="10">
        <v>706</v>
      </c>
      <c r="C158" s="93" t="s">
        <v>239</v>
      </c>
      <c r="D158" s="93" t="s">
        <v>79</v>
      </c>
      <c r="E158" s="94">
        <v>790</v>
      </c>
      <c r="F158" s="94">
        <v>790</v>
      </c>
      <c r="G158" s="18"/>
      <c r="H158" s="18"/>
    </row>
    <row r="159" spans="1:8" ht="30.75">
      <c r="A159" s="92" t="s">
        <v>768</v>
      </c>
      <c r="B159" s="10">
        <v>706</v>
      </c>
      <c r="C159" s="93" t="s">
        <v>240</v>
      </c>
      <c r="D159" s="93"/>
      <c r="E159" s="94">
        <f>E160+E165+E172</f>
        <v>55989.4</v>
      </c>
      <c r="F159" s="94">
        <f>F160+F165+F172</f>
        <v>56064.4</v>
      </c>
      <c r="G159" s="18"/>
      <c r="H159" s="18"/>
    </row>
    <row r="160" spans="1:8" ht="30.75">
      <c r="A160" s="92" t="s">
        <v>241</v>
      </c>
      <c r="B160" s="10">
        <v>706</v>
      </c>
      <c r="C160" s="93" t="s">
        <v>242</v>
      </c>
      <c r="D160" s="93"/>
      <c r="E160" s="94">
        <f>E161</f>
        <v>3396</v>
      </c>
      <c r="F160" s="94">
        <f>F161</f>
        <v>3396</v>
      </c>
      <c r="G160" s="18"/>
      <c r="H160" s="18"/>
    </row>
    <row r="161" spans="1:8" ht="15">
      <c r="A161" s="92" t="s">
        <v>732</v>
      </c>
      <c r="B161" s="10">
        <v>706</v>
      </c>
      <c r="C161" s="93" t="s">
        <v>243</v>
      </c>
      <c r="D161" s="93"/>
      <c r="E161" s="94">
        <f>E162+E163+E164</f>
        <v>3396</v>
      </c>
      <c r="F161" s="94">
        <f>F162+F163+F164</f>
        <v>3396</v>
      </c>
      <c r="G161" s="18"/>
      <c r="H161" s="18"/>
    </row>
    <row r="162" spans="1:8" ht="62.25">
      <c r="A162" s="92" t="s">
        <v>77</v>
      </c>
      <c r="B162" s="10">
        <v>706</v>
      </c>
      <c r="C162" s="93" t="s">
        <v>243</v>
      </c>
      <c r="D162" s="93" t="s">
        <v>78</v>
      </c>
      <c r="E162" s="94">
        <v>2690</v>
      </c>
      <c r="F162" s="94">
        <v>2690</v>
      </c>
      <c r="G162" s="18"/>
      <c r="H162" s="18"/>
    </row>
    <row r="163" spans="1:8" ht="30.75">
      <c r="A163" s="92" t="s">
        <v>733</v>
      </c>
      <c r="B163" s="10">
        <v>706</v>
      </c>
      <c r="C163" s="93" t="s">
        <v>243</v>
      </c>
      <c r="D163" s="93" t="s">
        <v>79</v>
      </c>
      <c r="E163" s="94">
        <v>494</v>
      </c>
      <c r="F163" s="94">
        <v>494</v>
      </c>
      <c r="G163" s="18"/>
      <c r="H163" s="18"/>
    </row>
    <row r="164" spans="1:8" ht="15">
      <c r="A164" s="92" t="s">
        <v>80</v>
      </c>
      <c r="B164" s="10">
        <v>706</v>
      </c>
      <c r="C164" s="93" t="s">
        <v>243</v>
      </c>
      <c r="D164" s="93" t="s">
        <v>81</v>
      </c>
      <c r="E164" s="94">
        <v>212</v>
      </c>
      <c r="F164" s="94">
        <v>212</v>
      </c>
      <c r="G164" s="18"/>
      <c r="H164" s="18"/>
    </row>
    <row r="165" spans="1:8" ht="46.5">
      <c r="A165" s="92" t="s">
        <v>244</v>
      </c>
      <c r="B165" s="10">
        <v>706</v>
      </c>
      <c r="C165" s="93" t="s">
        <v>245</v>
      </c>
      <c r="D165" s="93"/>
      <c r="E165" s="94">
        <f>E166+E170</f>
        <v>46121</v>
      </c>
      <c r="F165" s="94">
        <f>F166+F170</f>
        <v>46196</v>
      </c>
      <c r="G165" s="18"/>
      <c r="H165" s="18"/>
    </row>
    <row r="166" spans="1:8" ht="15">
      <c r="A166" s="92" t="s">
        <v>732</v>
      </c>
      <c r="B166" s="10">
        <v>706</v>
      </c>
      <c r="C166" s="93" t="s">
        <v>246</v>
      </c>
      <c r="D166" s="93"/>
      <c r="E166" s="94">
        <f>E167+E168+E169</f>
        <v>43872</v>
      </c>
      <c r="F166" s="94">
        <f>F167+F168+F169</f>
        <v>43947</v>
      </c>
      <c r="G166" s="18"/>
      <c r="H166" s="18"/>
    </row>
    <row r="167" spans="1:8" ht="62.25">
      <c r="A167" s="92" t="s">
        <v>77</v>
      </c>
      <c r="B167" s="10">
        <v>706</v>
      </c>
      <c r="C167" s="93" t="s">
        <v>246</v>
      </c>
      <c r="D167" s="93" t="s">
        <v>78</v>
      </c>
      <c r="E167" s="94">
        <v>32673</v>
      </c>
      <c r="F167" s="94">
        <v>32673</v>
      </c>
      <c r="G167" s="18"/>
      <c r="H167" s="18"/>
    </row>
    <row r="168" spans="1:8" ht="30.75">
      <c r="A168" s="92" t="s">
        <v>733</v>
      </c>
      <c r="B168" s="10">
        <v>706</v>
      </c>
      <c r="C168" s="93" t="s">
        <v>246</v>
      </c>
      <c r="D168" s="93" t="s">
        <v>79</v>
      </c>
      <c r="E168" s="94">
        <v>10984</v>
      </c>
      <c r="F168" s="94">
        <v>11060</v>
      </c>
      <c r="G168" s="18"/>
      <c r="H168" s="18"/>
    </row>
    <row r="169" spans="1:8" ht="15">
      <c r="A169" s="92" t="s">
        <v>80</v>
      </c>
      <c r="B169" s="10">
        <v>706</v>
      </c>
      <c r="C169" s="93" t="s">
        <v>246</v>
      </c>
      <c r="D169" s="93" t="s">
        <v>81</v>
      </c>
      <c r="E169" s="94">
        <v>215</v>
      </c>
      <c r="F169" s="94">
        <v>214</v>
      </c>
      <c r="G169" s="18"/>
      <c r="H169" s="18"/>
    </row>
    <row r="170" spans="1:8" ht="30.75">
      <c r="A170" s="92" t="s">
        <v>594</v>
      </c>
      <c r="B170" s="10">
        <v>706</v>
      </c>
      <c r="C170" s="93" t="s">
        <v>247</v>
      </c>
      <c r="D170" s="93"/>
      <c r="E170" s="94">
        <f>E171</f>
        <v>2249</v>
      </c>
      <c r="F170" s="94">
        <f>F171</f>
        <v>2249</v>
      </c>
      <c r="G170" s="18"/>
      <c r="H170" s="18"/>
    </row>
    <row r="171" spans="1:8" ht="62.25">
      <c r="A171" s="92" t="s">
        <v>77</v>
      </c>
      <c r="B171" s="10">
        <v>706</v>
      </c>
      <c r="C171" s="93" t="s">
        <v>247</v>
      </c>
      <c r="D171" s="93" t="s">
        <v>78</v>
      </c>
      <c r="E171" s="94">
        <v>2249</v>
      </c>
      <c r="F171" s="94">
        <v>2249</v>
      </c>
      <c r="G171" s="18"/>
      <c r="H171" s="18"/>
    </row>
    <row r="172" spans="1:8" ht="46.5">
      <c r="A172" s="92" t="s">
        <v>248</v>
      </c>
      <c r="B172" s="10">
        <v>706</v>
      </c>
      <c r="C172" s="93" t="s">
        <v>249</v>
      </c>
      <c r="D172" s="93"/>
      <c r="E172" s="94">
        <f>E173+E175+E178+E180</f>
        <v>6472.400000000001</v>
      </c>
      <c r="F172" s="94">
        <f>F173+F175+F178+F180</f>
        <v>6472.400000000001</v>
      </c>
      <c r="G172" s="18"/>
      <c r="H172" s="18"/>
    </row>
    <row r="173" spans="1:8" ht="46.5">
      <c r="A173" s="92" t="s">
        <v>82</v>
      </c>
      <c r="B173" s="10">
        <v>706</v>
      </c>
      <c r="C173" s="93" t="s">
        <v>250</v>
      </c>
      <c r="D173" s="93"/>
      <c r="E173" s="94">
        <f>E174</f>
        <v>1571.1</v>
      </c>
      <c r="F173" s="94">
        <f>F174</f>
        <v>1571.1</v>
      </c>
      <c r="G173" s="18"/>
      <c r="H173" s="18"/>
    </row>
    <row r="174" spans="1:8" ht="15">
      <c r="A174" s="92" t="s">
        <v>1025</v>
      </c>
      <c r="B174" s="10">
        <v>706</v>
      </c>
      <c r="C174" s="93" t="s">
        <v>250</v>
      </c>
      <c r="D174" s="93" t="s">
        <v>89</v>
      </c>
      <c r="E174" s="94">
        <v>1571.1</v>
      </c>
      <c r="F174" s="94">
        <v>1571.1</v>
      </c>
      <c r="G174" s="18"/>
      <c r="H174" s="18"/>
    </row>
    <row r="175" spans="1:8" ht="30.75">
      <c r="A175" s="92" t="s">
        <v>1084</v>
      </c>
      <c r="B175" s="10">
        <v>706</v>
      </c>
      <c r="C175" s="93" t="s">
        <v>253</v>
      </c>
      <c r="D175" s="93"/>
      <c r="E175" s="94">
        <f>E176+E177</f>
        <v>3635</v>
      </c>
      <c r="F175" s="94">
        <f>F176+F177</f>
        <v>3635</v>
      </c>
      <c r="G175" s="18"/>
      <c r="H175" s="18"/>
    </row>
    <row r="176" spans="1:8" ht="62.25">
      <c r="A176" s="92" t="s">
        <v>77</v>
      </c>
      <c r="B176" s="10">
        <v>706</v>
      </c>
      <c r="C176" s="93" t="s">
        <v>253</v>
      </c>
      <c r="D176" s="93" t="s">
        <v>78</v>
      </c>
      <c r="E176" s="94">
        <v>3290</v>
      </c>
      <c r="F176" s="94">
        <v>3290</v>
      </c>
      <c r="G176" s="18"/>
      <c r="H176" s="18"/>
    </row>
    <row r="177" spans="1:8" ht="30.75">
      <c r="A177" s="92" t="s">
        <v>733</v>
      </c>
      <c r="B177" s="10">
        <v>706</v>
      </c>
      <c r="C177" s="93" t="s">
        <v>253</v>
      </c>
      <c r="D177" s="93" t="s">
        <v>79</v>
      </c>
      <c r="E177" s="94">
        <v>345</v>
      </c>
      <c r="F177" s="94">
        <v>345</v>
      </c>
      <c r="G177" s="18"/>
      <c r="H177" s="18"/>
    </row>
    <row r="178" spans="1:8" ht="46.5">
      <c r="A178" s="92" t="s">
        <v>527</v>
      </c>
      <c r="B178" s="10">
        <v>706</v>
      </c>
      <c r="C178" s="93" t="s">
        <v>251</v>
      </c>
      <c r="D178" s="93"/>
      <c r="E178" s="94">
        <f>E179</f>
        <v>998</v>
      </c>
      <c r="F178" s="94">
        <f>F179</f>
        <v>998</v>
      </c>
      <c r="G178" s="18"/>
      <c r="H178" s="18"/>
    </row>
    <row r="179" spans="1:8" ht="62.25">
      <c r="A179" s="92" t="s">
        <v>77</v>
      </c>
      <c r="B179" s="10">
        <v>706</v>
      </c>
      <c r="C179" s="93" t="s">
        <v>251</v>
      </c>
      <c r="D179" s="93" t="s">
        <v>78</v>
      </c>
      <c r="E179" s="94">
        <v>998</v>
      </c>
      <c r="F179" s="94">
        <v>998</v>
      </c>
      <c r="G179" s="18"/>
      <c r="H179" s="18"/>
    </row>
    <row r="180" spans="1:8" ht="30.75">
      <c r="A180" s="92" t="s">
        <v>528</v>
      </c>
      <c r="B180" s="10">
        <v>706</v>
      </c>
      <c r="C180" s="93" t="s">
        <v>252</v>
      </c>
      <c r="D180" s="93"/>
      <c r="E180" s="94">
        <f>E181+E182</f>
        <v>268.3</v>
      </c>
      <c r="F180" s="94">
        <f>F181+F182</f>
        <v>268.3</v>
      </c>
      <c r="G180" s="18"/>
      <c r="H180" s="18"/>
    </row>
    <row r="181" spans="1:8" ht="62.25">
      <c r="A181" s="92" t="s">
        <v>77</v>
      </c>
      <c r="B181" s="10">
        <v>706</v>
      </c>
      <c r="C181" s="93" t="s">
        <v>252</v>
      </c>
      <c r="D181" s="93" t="s">
        <v>78</v>
      </c>
      <c r="E181" s="94">
        <v>145</v>
      </c>
      <c r="F181" s="94">
        <v>145</v>
      </c>
      <c r="G181" s="18"/>
      <c r="H181" s="18"/>
    </row>
    <row r="182" spans="1:8" ht="30.75">
      <c r="A182" s="92" t="s">
        <v>733</v>
      </c>
      <c r="B182" s="10">
        <v>706</v>
      </c>
      <c r="C182" s="93" t="s">
        <v>252</v>
      </c>
      <c r="D182" s="93" t="s">
        <v>79</v>
      </c>
      <c r="E182" s="94">
        <v>123.3</v>
      </c>
      <c r="F182" s="94">
        <v>123.3</v>
      </c>
      <c r="G182" s="18"/>
      <c r="H182" s="18"/>
    </row>
    <row r="183" spans="1:8" ht="62.25">
      <c r="A183" s="92" t="s">
        <v>257</v>
      </c>
      <c r="B183" s="10">
        <v>706</v>
      </c>
      <c r="C183" s="93" t="s">
        <v>258</v>
      </c>
      <c r="D183" s="93"/>
      <c r="E183" s="114">
        <f>E184+E187+E190+E196+E199+E202+E221+E228</f>
        <v>53020.619999999995</v>
      </c>
      <c r="F183" s="114">
        <f>F184+F187+F190+F196+F199+F202+F221+F228</f>
        <v>51807.02</v>
      </c>
      <c r="G183" s="18"/>
      <c r="H183" s="18"/>
    </row>
    <row r="184" spans="1:8" ht="30.75">
      <c r="A184" s="92" t="s">
        <v>259</v>
      </c>
      <c r="B184" s="10">
        <v>706</v>
      </c>
      <c r="C184" s="93" t="s">
        <v>260</v>
      </c>
      <c r="D184" s="93"/>
      <c r="E184" s="94">
        <f>E185</f>
        <v>2000</v>
      </c>
      <c r="F184" s="94">
        <f>F185</f>
        <v>2000</v>
      </c>
      <c r="G184" s="18"/>
      <c r="H184" s="18"/>
    </row>
    <row r="185" spans="1:8" ht="30.75">
      <c r="A185" s="92" t="s">
        <v>977</v>
      </c>
      <c r="B185" s="10">
        <v>706</v>
      </c>
      <c r="C185" s="93" t="s">
        <v>978</v>
      </c>
      <c r="D185" s="93"/>
      <c r="E185" s="94">
        <f>E186</f>
        <v>2000</v>
      </c>
      <c r="F185" s="94">
        <f>F186</f>
        <v>2000</v>
      </c>
      <c r="G185" s="18"/>
      <c r="H185" s="18"/>
    </row>
    <row r="186" spans="1:8" ht="30.75">
      <c r="A186" s="92" t="s">
        <v>741</v>
      </c>
      <c r="B186" s="10">
        <v>706</v>
      </c>
      <c r="C186" s="93" t="s">
        <v>978</v>
      </c>
      <c r="D186" s="93" t="s">
        <v>94</v>
      </c>
      <c r="E186" s="94">
        <v>2000</v>
      </c>
      <c r="F186" s="94">
        <v>2000</v>
      </c>
      <c r="G186" s="18"/>
      <c r="H186" s="18"/>
    </row>
    <row r="187" spans="1:8" ht="62.25">
      <c r="A187" s="92" t="s">
        <v>304</v>
      </c>
      <c r="B187" s="10">
        <v>706</v>
      </c>
      <c r="C187" s="93" t="s">
        <v>264</v>
      </c>
      <c r="D187" s="93"/>
      <c r="E187" s="94">
        <f>E188</f>
        <v>8000</v>
      </c>
      <c r="F187" s="94">
        <f>F188</f>
        <v>8000</v>
      </c>
      <c r="G187" s="18"/>
      <c r="H187" s="18"/>
    </row>
    <row r="188" spans="1:8" ht="15">
      <c r="A188" s="92" t="s">
        <v>972</v>
      </c>
      <c r="B188" s="10">
        <v>706</v>
      </c>
      <c r="C188" s="93" t="s">
        <v>979</v>
      </c>
      <c r="D188" s="93"/>
      <c r="E188" s="94">
        <f>E189</f>
        <v>8000</v>
      </c>
      <c r="F188" s="94">
        <f>F189</f>
        <v>8000</v>
      </c>
      <c r="G188" s="18"/>
      <c r="H188" s="18"/>
    </row>
    <row r="189" spans="1:8" ht="30.75">
      <c r="A189" s="92" t="s">
        <v>741</v>
      </c>
      <c r="B189" s="10">
        <v>706</v>
      </c>
      <c r="C189" s="93" t="s">
        <v>979</v>
      </c>
      <c r="D189" s="93" t="s">
        <v>94</v>
      </c>
      <c r="E189" s="94">
        <v>8000</v>
      </c>
      <c r="F189" s="94">
        <v>8000</v>
      </c>
      <c r="G189" s="18"/>
      <c r="H189" s="18"/>
    </row>
    <row r="190" spans="1:8" ht="46.5">
      <c r="A190" s="92" t="s">
        <v>305</v>
      </c>
      <c r="B190" s="10">
        <v>706</v>
      </c>
      <c r="C190" s="93" t="s">
        <v>265</v>
      </c>
      <c r="D190" s="93"/>
      <c r="E190" s="94">
        <f>E191+E194</f>
        <v>13150</v>
      </c>
      <c r="F190" s="94">
        <f>F191+F194</f>
        <v>13150</v>
      </c>
      <c r="G190" s="18"/>
      <c r="H190" s="18"/>
    </row>
    <row r="191" spans="1:8" ht="15">
      <c r="A191" s="92" t="s">
        <v>530</v>
      </c>
      <c r="B191" s="10">
        <v>706</v>
      </c>
      <c r="C191" s="93" t="s">
        <v>266</v>
      </c>
      <c r="D191" s="93"/>
      <c r="E191" s="94">
        <f>E192+E193</f>
        <v>5050</v>
      </c>
      <c r="F191" s="94">
        <f>F192+F193</f>
        <v>5050</v>
      </c>
      <c r="G191" s="18"/>
      <c r="H191" s="18"/>
    </row>
    <row r="192" spans="1:8" ht="30.75">
      <c r="A192" s="92" t="s">
        <v>733</v>
      </c>
      <c r="B192" s="10">
        <v>706</v>
      </c>
      <c r="C192" s="93" t="s">
        <v>266</v>
      </c>
      <c r="D192" s="93" t="s">
        <v>79</v>
      </c>
      <c r="E192" s="94">
        <v>50</v>
      </c>
      <c r="F192" s="94">
        <v>50</v>
      </c>
      <c r="G192" s="18"/>
      <c r="H192" s="18"/>
    </row>
    <row r="193" spans="1:8" ht="15">
      <c r="A193" s="92" t="s">
        <v>1025</v>
      </c>
      <c r="B193" s="10">
        <v>706</v>
      </c>
      <c r="C193" s="93" t="s">
        <v>266</v>
      </c>
      <c r="D193" s="93" t="s">
        <v>89</v>
      </c>
      <c r="E193" s="94">
        <v>5000</v>
      </c>
      <c r="F193" s="94">
        <v>5000</v>
      </c>
      <c r="G193" s="18"/>
      <c r="H193" s="18"/>
    </row>
    <row r="194" spans="1:8" ht="62.25">
      <c r="A194" s="92" t="s">
        <v>386</v>
      </c>
      <c r="B194" s="10">
        <v>706</v>
      </c>
      <c r="C194" s="93" t="s">
        <v>267</v>
      </c>
      <c r="D194" s="93"/>
      <c r="E194" s="94">
        <f>E195</f>
        <v>8100</v>
      </c>
      <c r="F194" s="94">
        <f>F195</f>
        <v>8100</v>
      </c>
      <c r="G194" s="18"/>
      <c r="H194" s="18"/>
    </row>
    <row r="195" spans="1:8" ht="15">
      <c r="A195" s="92" t="s">
        <v>1025</v>
      </c>
      <c r="B195" s="10">
        <v>706</v>
      </c>
      <c r="C195" s="93" t="s">
        <v>267</v>
      </c>
      <c r="D195" s="93" t="s">
        <v>89</v>
      </c>
      <c r="E195" s="94">
        <v>8100</v>
      </c>
      <c r="F195" s="94">
        <v>8100</v>
      </c>
      <c r="G195" s="18"/>
      <c r="H195" s="18"/>
    </row>
    <row r="196" spans="1:8" ht="46.5">
      <c r="A196" s="92" t="s">
        <v>268</v>
      </c>
      <c r="B196" s="10">
        <v>706</v>
      </c>
      <c r="C196" s="93" t="s">
        <v>314</v>
      </c>
      <c r="D196" s="93"/>
      <c r="E196" s="94">
        <f>E197</f>
        <v>100</v>
      </c>
      <c r="F196" s="94">
        <f>F197</f>
        <v>100</v>
      </c>
      <c r="G196" s="18"/>
      <c r="H196" s="18"/>
    </row>
    <row r="197" spans="1:8" ht="78">
      <c r="A197" s="92" t="s">
        <v>986</v>
      </c>
      <c r="B197" s="10">
        <v>706</v>
      </c>
      <c r="C197" s="93" t="s">
        <v>987</v>
      </c>
      <c r="D197" s="93"/>
      <c r="E197" s="94">
        <f>E198</f>
        <v>100</v>
      </c>
      <c r="F197" s="94">
        <f>F198</f>
        <v>100</v>
      </c>
      <c r="G197" s="18"/>
      <c r="H197" s="18"/>
    </row>
    <row r="198" spans="1:8" ht="30.75">
      <c r="A198" s="92" t="s">
        <v>733</v>
      </c>
      <c r="B198" s="10">
        <v>706</v>
      </c>
      <c r="C198" s="93" t="s">
        <v>987</v>
      </c>
      <c r="D198" s="93" t="s">
        <v>79</v>
      </c>
      <c r="E198" s="94">
        <v>100</v>
      </c>
      <c r="F198" s="94">
        <v>100</v>
      </c>
      <c r="G198" s="18"/>
      <c r="H198" s="18"/>
    </row>
    <row r="199" spans="1:8" ht="30.75">
      <c r="A199" s="92" t="s">
        <v>826</v>
      </c>
      <c r="B199" s="10">
        <v>706</v>
      </c>
      <c r="C199" s="93" t="s">
        <v>827</v>
      </c>
      <c r="D199" s="93"/>
      <c r="E199" s="114">
        <f>E200</f>
        <v>4255.22</v>
      </c>
      <c r="F199" s="114">
        <f>F200</f>
        <v>4255.22</v>
      </c>
      <c r="G199" s="18"/>
      <c r="H199" s="18"/>
    </row>
    <row r="200" spans="1:8" ht="30.75">
      <c r="A200" s="87" t="s">
        <v>117</v>
      </c>
      <c r="B200" s="42">
        <v>706</v>
      </c>
      <c r="C200" s="88" t="s">
        <v>312</v>
      </c>
      <c r="D200" s="88"/>
      <c r="E200" s="113">
        <f>E201</f>
        <v>4255.22</v>
      </c>
      <c r="F200" s="113">
        <f>F201</f>
        <v>4255.22</v>
      </c>
      <c r="G200" s="18"/>
      <c r="H200" s="18"/>
    </row>
    <row r="201" spans="1:8" ht="30.75">
      <c r="A201" s="87" t="s">
        <v>741</v>
      </c>
      <c r="B201" s="42">
        <v>706</v>
      </c>
      <c r="C201" s="88" t="s">
        <v>312</v>
      </c>
      <c r="D201" s="88" t="s">
        <v>94</v>
      </c>
      <c r="E201" s="113">
        <v>4255.22</v>
      </c>
      <c r="F201" s="113">
        <v>4255.22</v>
      </c>
      <c r="G201" s="18"/>
      <c r="H201" s="18"/>
    </row>
    <row r="202" spans="1:8" ht="46.5">
      <c r="A202" s="92" t="s">
        <v>828</v>
      </c>
      <c r="B202" s="10">
        <v>706</v>
      </c>
      <c r="C202" s="93" t="s">
        <v>829</v>
      </c>
      <c r="D202" s="93"/>
      <c r="E202" s="94">
        <f>E203+E205+E211+E207+E209+E217+E219+E215+E213</f>
        <v>20977.2</v>
      </c>
      <c r="F202" s="94">
        <f>F203+F205+F211+F207+F209+F217+F219+F215+F213</f>
        <v>20013.7</v>
      </c>
      <c r="G202" s="18"/>
      <c r="H202" s="18"/>
    </row>
    <row r="203" spans="1:8" ht="30.75">
      <c r="A203" s="92" t="s">
        <v>6</v>
      </c>
      <c r="B203" s="10">
        <v>706</v>
      </c>
      <c r="C203" s="93" t="s">
        <v>389</v>
      </c>
      <c r="D203" s="93"/>
      <c r="E203" s="94">
        <f>E204</f>
        <v>383.9</v>
      </c>
      <c r="F203" s="94">
        <f>F204</f>
        <v>383.9</v>
      </c>
      <c r="G203" s="18"/>
      <c r="H203" s="18"/>
    </row>
    <row r="204" spans="1:8" ht="15">
      <c r="A204" s="92" t="s">
        <v>91</v>
      </c>
      <c r="B204" s="10">
        <v>706</v>
      </c>
      <c r="C204" s="93" t="s">
        <v>389</v>
      </c>
      <c r="D204" s="93" t="s">
        <v>90</v>
      </c>
      <c r="E204" s="94">
        <v>383.9</v>
      </c>
      <c r="F204" s="94">
        <v>383.9</v>
      </c>
      <c r="G204" s="18"/>
      <c r="H204" s="18"/>
    </row>
    <row r="205" spans="1:8" ht="46.5">
      <c r="A205" s="92" t="s">
        <v>7</v>
      </c>
      <c r="B205" s="10">
        <v>706</v>
      </c>
      <c r="C205" s="93" t="s">
        <v>390</v>
      </c>
      <c r="D205" s="93"/>
      <c r="E205" s="94">
        <f>E206</f>
        <v>1162.2</v>
      </c>
      <c r="F205" s="94">
        <f>F206</f>
        <v>1162.2</v>
      </c>
      <c r="G205" s="18"/>
      <c r="H205" s="18"/>
    </row>
    <row r="206" spans="1:8" ht="15">
      <c r="A206" s="92" t="s">
        <v>91</v>
      </c>
      <c r="B206" s="10">
        <v>706</v>
      </c>
      <c r="C206" s="93" t="s">
        <v>390</v>
      </c>
      <c r="D206" s="93" t="s">
        <v>90</v>
      </c>
      <c r="E206" s="94">
        <v>1162.2</v>
      </c>
      <c r="F206" s="94">
        <v>1162.2</v>
      </c>
      <c r="G206" s="18"/>
      <c r="H206" s="18"/>
    </row>
    <row r="207" spans="1:8" ht="78">
      <c r="A207" s="92" t="s">
        <v>755</v>
      </c>
      <c r="B207" s="10">
        <v>706</v>
      </c>
      <c r="C207" s="93" t="s">
        <v>334</v>
      </c>
      <c r="D207" s="93"/>
      <c r="E207" s="94">
        <f>E208</f>
        <v>8686</v>
      </c>
      <c r="F207" s="94">
        <f>F208</f>
        <v>8686</v>
      </c>
      <c r="G207" s="18"/>
      <c r="H207" s="18"/>
    </row>
    <row r="208" spans="1:8" ht="30.75">
      <c r="A208" s="92" t="s">
        <v>741</v>
      </c>
      <c r="B208" s="10">
        <v>706</v>
      </c>
      <c r="C208" s="93" t="s">
        <v>334</v>
      </c>
      <c r="D208" s="93" t="s">
        <v>94</v>
      </c>
      <c r="E208" s="94">
        <v>8686</v>
      </c>
      <c r="F208" s="94">
        <v>8686</v>
      </c>
      <c r="G208" s="18"/>
      <c r="H208" s="18"/>
    </row>
    <row r="209" spans="1:8" ht="78">
      <c r="A209" s="92" t="s">
        <v>116</v>
      </c>
      <c r="B209" s="10">
        <v>706</v>
      </c>
      <c r="C209" s="93" t="s">
        <v>831</v>
      </c>
      <c r="D209" s="93"/>
      <c r="E209" s="94">
        <f>E210</f>
        <v>500</v>
      </c>
      <c r="F209" s="94">
        <f>F210</f>
        <v>500</v>
      </c>
      <c r="G209" s="18"/>
      <c r="H209" s="18"/>
    </row>
    <row r="210" spans="1:8" ht="30.75">
      <c r="A210" s="92" t="s">
        <v>733</v>
      </c>
      <c r="B210" s="10">
        <v>706</v>
      </c>
      <c r="C210" s="93" t="s">
        <v>831</v>
      </c>
      <c r="D210" s="93" t="s">
        <v>79</v>
      </c>
      <c r="E210" s="94">
        <v>500</v>
      </c>
      <c r="F210" s="94">
        <v>500</v>
      </c>
      <c r="G210" s="18"/>
      <c r="H210" s="18"/>
    </row>
    <row r="211" spans="1:8" ht="30.75">
      <c r="A211" s="92" t="s">
        <v>473</v>
      </c>
      <c r="B211" s="10">
        <v>706</v>
      </c>
      <c r="C211" s="93" t="s">
        <v>391</v>
      </c>
      <c r="D211" s="93"/>
      <c r="E211" s="94">
        <f>E212</f>
        <v>0</v>
      </c>
      <c r="F211" s="94">
        <f>F212</f>
        <v>0</v>
      </c>
      <c r="G211" s="18"/>
      <c r="H211" s="18"/>
    </row>
    <row r="212" spans="1:8" ht="15">
      <c r="A212" s="92" t="s">
        <v>91</v>
      </c>
      <c r="B212" s="10">
        <v>706</v>
      </c>
      <c r="C212" s="93" t="s">
        <v>391</v>
      </c>
      <c r="D212" s="93" t="s">
        <v>90</v>
      </c>
      <c r="E212" s="94">
        <v>0</v>
      </c>
      <c r="F212" s="94">
        <v>0</v>
      </c>
      <c r="G212" s="18"/>
      <c r="H212" s="18"/>
    </row>
    <row r="213" spans="1:8" ht="30.75">
      <c r="A213" s="87" t="s">
        <v>1105</v>
      </c>
      <c r="B213" s="42">
        <v>706</v>
      </c>
      <c r="C213" s="88" t="s">
        <v>1106</v>
      </c>
      <c r="D213" s="88"/>
      <c r="E213" s="54">
        <f>E214</f>
        <v>5589.3</v>
      </c>
      <c r="F213" s="54">
        <f>F214</f>
        <v>5589.3</v>
      </c>
      <c r="G213" s="18"/>
      <c r="H213" s="18"/>
    </row>
    <row r="214" spans="1:8" ht="15">
      <c r="A214" s="87" t="s">
        <v>91</v>
      </c>
      <c r="B214" s="42">
        <v>706</v>
      </c>
      <c r="C214" s="88" t="s">
        <v>1106</v>
      </c>
      <c r="D214" s="88" t="s">
        <v>90</v>
      </c>
      <c r="E214" s="54">
        <v>5589.3</v>
      </c>
      <c r="F214" s="54">
        <v>5589.3</v>
      </c>
      <c r="G214" s="18"/>
      <c r="H214" s="18"/>
    </row>
    <row r="215" spans="1:8" ht="30.75">
      <c r="A215" s="92" t="s">
        <v>5</v>
      </c>
      <c r="B215" s="10">
        <v>706</v>
      </c>
      <c r="C215" s="93" t="s">
        <v>130</v>
      </c>
      <c r="D215" s="93"/>
      <c r="E215" s="94">
        <v>3175.8</v>
      </c>
      <c r="F215" s="94">
        <v>2212.3</v>
      </c>
      <c r="G215" s="18"/>
      <c r="H215" s="18"/>
    </row>
    <row r="216" spans="1:8" ht="15">
      <c r="A216" s="92" t="s">
        <v>91</v>
      </c>
      <c r="B216" s="10">
        <v>706</v>
      </c>
      <c r="C216" s="93" t="s">
        <v>130</v>
      </c>
      <c r="D216" s="93" t="s">
        <v>90</v>
      </c>
      <c r="E216" s="94">
        <v>3175.8</v>
      </c>
      <c r="F216" s="94">
        <v>2212.3</v>
      </c>
      <c r="G216" s="18"/>
      <c r="H216" s="18"/>
    </row>
    <row r="217" spans="1:8" ht="30.75">
      <c r="A217" s="92" t="s">
        <v>8</v>
      </c>
      <c r="B217" s="10">
        <v>706</v>
      </c>
      <c r="C217" s="93" t="s">
        <v>975</v>
      </c>
      <c r="D217" s="93"/>
      <c r="E217" s="94">
        <f>E218</f>
        <v>800</v>
      </c>
      <c r="F217" s="94">
        <f>F218</f>
        <v>800</v>
      </c>
      <c r="G217" s="18"/>
      <c r="H217" s="18"/>
    </row>
    <row r="218" spans="1:8" ht="15">
      <c r="A218" s="92" t="s">
        <v>91</v>
      </c>
      <c r="B218" s="10">
        <v>706</v>
      </c>
      <c r="C218" s="93" t="s">
        <v>975</v>
      </c>
      <c r="D218" s="93" t="s">
        <v>90</v>
      </c>
      <c r="E218" s="94">
        <v>800</v>
      </c>
      <c r="F218" s="94">
        <v>800</v>
      </c>
      <c r="G218" s="18"/>
      <c r="H218" s="18"/>
    </row>
    <row r="219" spans="1:8" ht="30.75">
      <c r="A219" s="92" t="s">
        <v>9</v>
      </c>
      <c r="B219" s="10">
        <v>706</v>
      </c>
      <c r="C219" s="93" t="s">
        <v>632</v>
      </c>
      <c r="D219" s="93"/>
      <c r="E219" s="94">
        <f>E220</f>
        <v>680</v>
      </c>
      <c r="F219" s="94">
        <f>F220</f>
        <v>680</v>
      </c>
      <c r="G219" s="18"/>
      <c r="H219" s="18"/>
    </row>
    <row r="220" spans="1:8" ht="15">
      <c r="A220" s="92" t="s">
        <v>91</v>
      </c>
      <c r="B220" s="10">
        <v>706</v>
      </c>
      <c r="C220" s="93" t="s">
        <v>632</v>
      </c>
      <c r="D220" s="93" t="s">
        <v>90</v>
      </c>
      <c r="E220" s="94">
        <v>680</v>
      </c>
      <c r="F220" s="94">
        <v>680</v>
      </c>
      <c r="G220" s="18"/>
      <c r="H220" s="18"/>
    </row>
    <row r="221" spans="1:8" ht="30.75">
      <c r="A221" s="92" t="s">
        <v>855</v>
      </c>
      <c r="B221" s="10">
        <v>706</v>
      </c>
      <c r="C221" s="93" t="s">
        <v>856</v>
      </c>
      <c r="D221" s="93"/>
      <c r="E221" s="94">
        <f>E222+E224+E226</f>
        <v>2750</v>
      </c>
      <c r="F221" s="94">
        <f>F222+F224+F226</f>
        <v>2750</v>
      </c>
      <c r="G221" s="18"/>
      <c r="H221" s="18"/>
    </row>
    <row r="222" spans="1:8" ht="30.75">
      <c r="A222" s="92" t="s">
        <v>705</v>
      </c>
      <c r="B222" s="10">
        <v>706</v>
      </c>
      <c r="C222" s="93" t="s">
        <v>876</v>
      </c>
      <c r="D222" s="93"/>
      <c r="E222" s="94">
        <f>E223</f>
        <v>1050</v>
      </c>
      <c r="F222" s="94">
        <f>F223</f>
        <v>1050</v>
      </c>
      <c r="G222" s="18"/>
      <c r="H222" s="18"/>
    </row>
    <row r="223" spans="1:8" ht="30.75">
      <c r="A223" s="92" t="s">
        <v>733</v>
      </c>
      <c r="B223" s="10">
        <v>706</v>
      </c>
      <c r="C223" s="93" t="s">
        <v>876</v>
      </c>
      <c r="D223" s="93" t="s">
        <v>79</v>
      </c>
      <c r="E223" s="94">
        <v>1050</v>
      </c>
      <c r="F223" s="94">
        <v>1050</v>
      </c>
      <c r="G223" s="18"/>
      <c r="H223" s="18"/>
    </row>
    <row r="224" spans="1:8" ht="30.75">
      <c r="A224" s="92" t="s">
        <v>411</v>
      </c>
      <c r="B224" s="10">
        <v>706</v>
      </c>
      <c r="C224" s="93" t="s">
        <v>877</v>
      </c>
      <c r="D224" s="93"/>
      <c r="E224" s="94">
        <f>E225</f>
        <v>600</v>
      </c>
      <c r="F224" s="94">
        <f>F225</f>
        <v>600</v>
      </c>
      <c r="G224" s="18"/>
      <c r="H224" s="18"/>
    </row>
    <row r="225" spans="1:8" ht="30.75">
      <c r="A225" s="92" t="s">
        <v>733</v>
      </c>
      <c r="B225" s="10">
        <v>706</v>
      </c>
      <c r="C225" s="93" t="s">
        <v>877</v>
      </c>
      <c r="D225" s="93" t="s">
        <v>79</v>
      </c>
      <c r="E225" s="94">
        <v>600</v>
      </c>
      <c r="F225" s="94">
        <v>600</v>
      </c>
      <c r="G225" s="18"/>
      <c r="H225" s="18"/>
    </row>
    <row r="226" spans="1:8" ht="15">
      <c r="A226" s="92" t="s">
        <v>898</v>
      </c>
      <c r="B226" s="10">
        <v>706</v>
      </c>
      <c r="C226" s="93" t="s">
        <v>878</v>
      </c>
      <c r="D226" s="93"/>
      <c r="E226" s="94">
        <f>E227</f>
        <v>1100</v>
      </c>
      <c r="F226" s="94">
        <f>F227</f>
        <v>1100</v>
      </c>
      <c r="G226" s="18"/>
      <c r="H226" s="18"/>
    </row>
    <row r="227" spans="1:8" ht="30.75">
      <c r="A227" s="92" t="s">
        <v>733</v>
      </c>
      <c r="B227" s="10">
        <v>706</v>
      </c>
      <c r="C227" s="93" t="s">
        <v>878</v>
      </c>
      <c r="D227" s="93" t="s">
        <v>79</v>
      </c>
      <c r="E227" s="94">
        <v>1100</v>
      </c>
      <c r="F227" s="94">
        <v>1100</v>
      </c>
      <c r="G227" s="18"/>
      <c r="H227" s="18"/>
    </row>
    <row r="228" spans="1:8" ht="30.75">
      <c r="A228" s="92" t="s">
        <v>875</v>
      </c>
      <c r="B228" s="10">
        <v>706</v>
      </c>
      <c r="C228" s="93" t="s">
        <v>879</v>
      </c>
      <c r="D228" s="93"/>
      <c r="E228" s="94">
        <f>E229+E231+E233</f>
        <v>1788.2</v>
      </c>
      <c r="F228" s="94">
        <f>F229+F231+F233</f>
        <v>1538.1000000000001</v>
      </c>
      <c r="G228" s="18"/>
      <c r="H228" s="18"/>
    </row>
    <row r="229" spans="1:8" ht="15">
      <c r="A229" s="92" t="s">
        <v>980</v>
      </c>
      <c r="B229" s="10">
        <v>706</v>
      </c>
      <c r="C229" s="93" t="s">
        <v>981</v>
      </c>
      <c r="D229" s="93"/>
      <c r="E229" s="94">
        <f>E230</f>
        <v>1308.5</v>
      </c>
      <c r="F229" s="94">
        <f>F230</f>
        <v>1058.4</v>
      </c>
      <c r="G229" s="18"/>
      <c r="H229" s="18"/>
    </row>
    <row r="230" spans="1:8" ht="30.75">
      <c r="A230" s="92" t="s">
        <v>733</v>
      </c>
      <c r="B230" s="10">
        <v>706</v>
      </c>
      <c r="C230" s="93" t="s">
        <v>981</v>
      </c>
      <c r="D230" s="93" t="s">
        <v>79</v>
      </c>
      <c r="E230" s="94">
        <v>1308.5</v>
      </c>
      <c r="F230" s="94">
        <v>1058.4</v>
      </c>
      <c r="G230" s="18"/>
      <c r="H230" s="18"/>
    </row>
    <row r="231" spans="1:8" ht="46.5">
      <c r="A231" s="92" t="s">
        <v>745</v>
      </c>
      <c r="B231" s="10">
        <v>706</v>
      </c>
      <c r="C231" s="93" t="s">
        <v>298</v>
      </c>
      <c r="D231" s="93"/>
      <c r="E231" s="94">
        <f>E232</f>
        <v>429.7</v>
      </c>
      <c r="F231" s="94">
        <f>F232</f>
        <v>429.7</v>
      </c>
      <c r="G231" s="18"/>
      <c r="H231" s="18"/>
    </row>
    <row r="232" spans="1:8" ht="30.75">
      <c r="A232" s="92" t="s">
        <v>733</v>
      </c>
      <c r="B232" s="10">
        <v>706</v>
      </c>
      <c r="C232" s="93" t="s">
        <v>298</v>
      </c>
      <c r="D232" s="93" t="s">
        <v>79</v>
      </c>
      <c r="E232" s="94">
        <v>429.7</v>
      </c>
      <c r="F232" s="94">
        <v>429.7</v>
      </c>
      <c r="G232" s="18"/>
      <c r="H232" s="18"/>
    </row>
    <row r="233" spans="1:8" ht="46.5">
      <c r="A233" s="92" t="s">
        <v>985</v>
      </c>
      <c r="B233" s="10">
        <v>706</v>
      </c>
      <c r="C233" s="93" t="s">
        <v>984</v>
      </c>
      <c r="D233" s="93"/>
      <c r="E233" s="94">
        <f>E234</f>
        <v>50</v>
      </c>
      <c r="F233" s="94">
        <f>F234</f>
        <v>50</v>
      </c>
      <c r="G233" s="18"/>
      <c r="H233" s="18"/>
    </row>
    <row r="234" spans="1:8" ht="30.75">
      <c r="A234" s="92" t="s">
        <v>733</v>
      </c>
      <c r="B234" s="10">
        <v>706</v>
      </c>
      <c r="C234" s="93" t="s">
        <v>984</v>
      </c>
      <c r="D234" s="93" t="s">
        <v>79</v>
      </c>
      <c r="E234" s="94">
        <v>50</v>
      </c>
      <c r="F234" s="94">
        <v>50</v>
      </c>
      <c r="G234" s="18"/>
      <c r="H234" s="18"/>
    </row>
    <row r="235" spans="1:8" ht="46.5">
      <c r="A235" s="92" t="s">
        <v>767</v>
      </c>
      <c r="B235" s="10">
        <v>706</v>
      </c>
      <c r="C235" s="10" t="s">
        <v>832</v>
      </c>
      <c r="D235" s="93"/>
      <c r="E235" s="94">
        <f>E236+E242</f>
        <v>77029</v>
      </c>
      <c r="F235" s="94">
        <f>F236+F242</f>
        <v>78682</v>
      </c>
      <c r="G235" s="18"/>
      <c r="H235" s="18"/>
    </row>
    <row r="236" spans="1:8" ht="30.75">
      <c r="A236" s="92" t="s">
        <v>833</v>
      </c>
      <c r="B236" s="10">
        <v>706</v>
      </c>
      <c r="C236" s="10" t="s">
        <v>834</v>
      </c>
      <c r="D236" s="93"/>
      <c r="E236" s="94">
        <f>E237+E240</f>
        <v>76749</v>
      </c>
      <c r="F236" s="94">
        <f>F237+F240</f>
        <v>78402</v>
      </c>
      <c r="G236" s="18"/>
      <c r="H236" s="18"/>
    </row>
    <row r="237" spans="1:8" ht="15">
      <c r="A237" s="92" t="s">
        <v>437</v>
      </c>
      <c r="B237" s="10">
        <v>706</v>
      </c>
      <c r="C237" s="93" t="s">
        <v>835</v>
      </c>
      <c r="D237" s="93"/>
      <c r="E237" s="94">
        <f>E238+E239</f>
        <v>21579</v>
      </c>
      <c r="F237" s="94">
        <f>F238+F239</f>
        <v>22397</v>
      </c>
      <c r="G237" s="18"/>
      <c r="H237" s="18"/>
    </row>
    <row r="238" spans="1:8" ht="30.75">
      <c r="A238" s="92" t="s">
        <v>733</v>
      </c>
      <c r="B238" s="10">
        <v>706</v>
      </c>
      <c r="C238" s="93" t="s">
        <v>835</v>
      </c>
      <c r="D238" s="93" t="s">
        <v>79</v>
      </c>
      <c r="E238" s="94">
        <v>16832</v>
      </c>
      <c r="F238" s="94">
        <v>17650</v>
      </c>
      <c r="G238" s="18"/>
      <c r="H238" s="18"/>
    </row>
    <row r="239" spans="1:8" ht="15">
      <c r="A239" s="92" t="s">
        <v>1025</v>
      </c>
      <c r="B239" s="10">
        <v>706</v>
      </c>
      <c r="C239" s="93" t="s">
        <v>835</v>
      </c>
      <c r="D239" s="93" t="s">
        <v>89</v>
      </c>
      <c r="E239" s="94">
        <v>4747</v>
      </c>
      <c r="F239" s="94">
        <v>4747</v>
      </c>
      <c r="G239" s="18"/>
      <c r="H239" s="18"/>
    </row>
    <row r="240" spans="1:8" ht="46.5">
      <c r="A240" s="92" t="s">
        <v>996</v>
      </c>
      <c r="B240" s="10">
        <v>706</v>
      </c>
      <c r="C240" s="93" t="s">
        <v>995</v>
      </c>
      <c r="D240" s="93"/>
      <c r="E240" s="94">
        <f>E241</f>
        <v>55170</v>
      </c>
      <c r="F240" s="94">
        <f>F241</f>
        <v>56005</v>
      </c>
      <c r="G240" s="18"/>
      <c r="H240" s="18"/>
    </row>
    <row r="241" spans="1:8" ht="30.75">
      <c r="A241" s="92" t="s">
        <v>733</v>
      </c>
      <c r="B241" s="10">
        <v>706</v>
      </c>
      <c r="C241" s="93" t="s">
        <v>995</v>
      </c>
      <c r="D241" s="93" t="s">
        <v>79</v>
      </c>
      <c r="E241" s="94">
        <v>55170</v>
      </c>
      <c r="F241" s="94">
        <v>56005</v>
      </c>
      <c r="G241" s="18"/>
      <c r="H241" s="18"/>
    </row>
    <row r="242" spans="1:8" ht="30.75">
      <c r="A242" s="92" t="s">
        <v>836</v>
      </c>
      <c r="B242" s="10">
        <v>706</v>
      </c>
      <c r="C242" s="93" t="s">
        <v>837</v>
      </c>
      <c r="D242" s="93"/>
      <c r="E242" s="94">
        <f>E243</f>
        <v>280</v>
      </c>
      <c r="F242" s="94">
        <f>F243</f>
        <v>280</v>
      </c>
      <c r="G242" s="18"/>
      <c r="H242" s="18"/>
    </row>
    <row r="243" spans="1:8" ht="15">
      <c r="A243" s="92" t="s">
        <v>105</v>
      </c>
      <c r="B243" s="10">
        <v>706</v>
      </c>
      <c r="C243" s="10" t="s">
        <v>838</v>
      </c>
      <c r="D243" s="98"/>
      <c r="E243" s="94">
        <f>E244</f>
        <v>280</v>
      </c>
      <c r="F243" s="94">
        <f>F244</f>
        <v>280</v>
      </c>
      <c r="G243" s="18"/>
      <c r="H243" s="18"/>
    </row>
    <row r="244" spans="1:8" ht="15">
      <c r="A244" s="92" t="s">
        <v>80</v>
      </c>
      <c r="B244" s="10">
        <v>706</v>
      </c>
      <c r="C244" s="10" t="s">
        <v>838</v>
      </c>
      <c r="D244" s="93" t="s">
        <v>81</v>
      </c>
      <c r="E244" s="94">
        <v>280</v>
      </c>
      <c r="F244" s="94">
        <v>280</v>
      </c>
      <c r="G244" s="18"/>
      <c r="H244" s="18"/>
    </row>
    <row r="245" spans="1:8" ht="30.75">
      <c r="A245" s="92" t="s">
        <v>839</v>
      </c>
      <c r="B245" s="10">
        <v>706</v>
      </c>
      <c r="C245" s="93" t="s">
        <v>840</v>
      </c>
      <c r="D245" s="93"/>
      <c r="E245" s="94">
        <v>0</v>
      </c>
      <c r="F245" s="94">
        <v>0</v>
      </c>
      <c r="G245" s="18"/>
      <c r="H245" s="18"/>
    </row>
    <row r="246" spans="1:8" ht="46.5">
      <c r="A246" s="92" t="s">
        <v>841</v>
      </c>
      <c r="B246" s="10">
        <v>706</v>
      </c>
      <c r="C246" s="93" t="s">
        <v>842</v>
      </c>
      <c r="D246" s="93"/>
      <c r="E246" s="94">
        <f>E247+E250+E255</f>
        <v>3194</v>
      </c>
      <c r="F246" s="94">
        <f>F247+F250+F255</f>
        <v>3195</v>
      </c>
      <c r="G246" s="18"/>
      <c r="H246" s="18"/>
    </row>
    <row r="247" spans="1:8" ht="46.5">
      <c r="A247" s="92" t="s">
        <v>306</v>
      </c>
      <c r="B247" s="10">
        <v>706</v>
      </c>
      <c r="C247" s="93" t="s">
        <v>843</v>
      </c>
      <c r="D247" s="93"/>
      <c r="E247" s="94">
        <f>E248</f>
        <v>800</v>
      </c>
      <c r="F247" s="94">
        <f>F248</f>
        <v>800</v>
      </c>
      <c r="G247" s="18"/>
      <c r="H247" s="18"/>
    </row>
    <row r="248" spans="1:8" ht="15">
      <c r="A248" s="92" t="s">
        <v>789</v>
      </c>
      <c r="B248" s="10">
        <v>706</v>
      </c>
      <c r="C248" s="93" t="s">
        <v>844</v>
      </c>
      <c r="D248" s="93"/>
      <c r="E248" s="94">
        <f>E249</f>
        <v>800</v>
      </c>
      <c r="F248" s="94">
        <f>F249</f>
        <v>800</v>
      </c>
      <c r="G248" s="18"/>
      <c r="H248" s="18"/>
    </row>
    <row r="249" spans="1:6" ht="15">
      <c r="A249" s="92" t="s">
        <v>80</v>
      </c>
      <c r="B249" s="10">
        <v>706</v>
      </c>
      <c r="C249" s="93" t="s">
        <v>844</v>
      </c>
      <c r="D249" s="93" t="s">
        <v>81</v>
      </c>
      <c r="E249" s="94">
        <v>800</v>
      </c>
      <c r="F249" s="94">
        <v>800</v>
      </c>
    </row>
    <row r="250" spans="1:6" ht="46.5">
      <c r="A250" s="92" t="s">
        <v>307</v>
      </c>
      <c r="B250" s="10">
        <v>706</v>
      </c>
      <c r="C250" s="93" t="s">
        <v>845</v>
      </c>
      <c r="D250" s="93"/>
      <c r="E250" s="94">
        <f>E251</f>
        <v>2294</v>
      </c>
      <c r="F250" s="94">
        <f>F251</f>
        <v>2295</v>
      </c>
    </row>
    <row r="251" spans="1:6" ht="15">
      <c r="A251" s="92" t="s">
        <v>438</v>
      </c>
      <c r="B251" s="10">
        <v>706</v>
      </c>
      <c r="C251" s="93" t="s">
        <v>846</v>
      </c>
      <c r="D251" s="93"/>
      <c r="E251" s="94">
        <f>E252+E253+E254</f>
        <v>2294</v>
      </c>
      <c r="F251" s="94">
        <f>F252+F253+F254</f>
        <v>2295</v>
      </c>
    </row>
    <row r="252" spans="1:6" ht="62.25">
      <c r="A252" s="92" t="s">
        <v>77</v>
      </c>
      <c r="B252" s="10">
        <v>706</v>
      </c>
      <c r="C252" s="93" t="s">
        <v>846</v>
      </c>
      <c r="D252" s="93" t="s">
        <v>78</v>
      </c>
      <c r="E252" s="94">
        <v>1934</v>
      </c>
      <c r="F252" s="94">
        <v>1934</v>
      </c>
    </row>
    <row r="253" spans="1:6" ht="30.75">
      <c r="A253" s="92" t="s">
        <v>733</v>
      </c>
      <c r="B253" s="10">
        <v>706</v>
      </c>
      <c r="C253" s="93" t="s">
        <v>846</v>
      </c>
      <c r="D253" s="93" t="s">
        <v>79</v>
      </c>
      <c r="E253" s="94">
        <v>355</v>
      </c>
      <c r="F253" s="94">
        <v>356</v>
      </c>
    </row>
    <row r="254" spans="1:6" ht="15">
      <c r="A254" s="92" t="s">
        <v>80</v>
      </c>
      <c r="B254" s="10">
        <v>706</v>
      </c>
      <c r="C254" s="93" t="s">
        <v>846</v>
      </c>
      <c r="D254" s="93" t="s">
        <v>81</v>
      </c>
      <c r="E254" s="94">
        <v>5</v>
      </c>
      <c r="F254" s="94">
        <v>5</v>
      </c>
    </row>
    <row r="255" spans="1:6" ht="46.5">
      <c r="A255" s="92" t="s">
        <v>349</v>
      </c>
      <c r="B255" s="10">
        <v>706</v>
      </c>
      <c r="C255" s="93" t="s">
        <v>350</v>
      </c>
      <c r="D255" s="93"/>
      <c r="E255" s="94">
        <f>E256</f>
        <v>100</v>
      </c>
      <c r="F255" s="94">
        <f>F256</f>
        <v>100</v>
      </c>
    </row>
    <row r="256" spans="1:6" ht="30.75">
      <c r="A256" s="92" t="s">
        <v>973</v>
      </c>
      <c r="B256" s="10">
        <v>706</v>
      </c>
      <c r="C256" s="93" t="s">
        <v>351</v>
      </c>
      <c r="D256" s="93"/>
      <c r="E256" s="94">
        <f>E257</f>
        <v>100</v>
      </c>
      <c r="F256" s="94">
        <f>F257</f>
        <v>100</v>
      </c>
    </row>
    <row r="257" spans="1:6" ht="30.75">
      <c r="A257" s="92" t="s">
        <v>733</v>
      </c>
      <c r="B257" s="10">
        <v>706</v>
      </c>
      <c r="C257" s="93" t="s">
        <v>351</v>
      </c>
      <c r="D257" s="93" t="s">
        <v>79</v>
      </c>
      <c r="E257" s="94">
        <v>100</v>
      </c>
      <c r="F257" s="94">
        <v>100</v>
      </c>
    </row>
    <row r="258" spans="1:6" ht="30.75">
      <c r="A258" s="92" t="s">
        <v>847</v>
      </c>
      <c r="B258" s="10">
        <v>706</v>
      </c>
      <c r="C258" s="93" t="s">
        <v>848</v>
      </c>
      <c r="D258" s="93"/>
      <c r="E258" s="94">
        <f>E259+E262+E263</f>
        <v>960</v>
      </c>
      <c r="F258" s="94">
        <f>F259+F262+F263</f>
        <v>960</v>
      </c>
    </row>
    <row r="259" spans="1:6" ht="46.5">
      <c r="A259" s="92" t="s">
        <v>308</v>
      </c>
      <c r="B259" s="10">
        <v>706</v>
      </c>
      <c r="C259" s="93" t="s">
        <v>849</v>
      </c>
      <c r="D259" s="93"/>
      <c r="E259" s="94">
        <f>E260</f>
        <v>760</v>
      </c>
      <c r="F259" s="94">
        <f>F260</f>
        <v>760</v>
      </c>
    </row>
    <row r="260" spans="1:6" ht="15">
      <c r="A260" s="92" t="s">
        <v>438</v>
      </c>
      <c r="B260" s="10">
        <v>706</v>
      </c>
      <c r="C260" s="93" t="s">
        <v>850</v>
      </c>
      <c r="D260" s="93"/>
      <c r="E260" s="94">
        <f>E261</f>
        <v>760</v>
      </c>
      <c r="F260" s="94">
        <f>F261</f>
        <v>760</v>
      </c>
    </row>
    <row r="261" spans="1:6" ht="30.75">
      <c r="A261" s="92" t="s">
        <v>733</v>
      </c>
      <c r="B261" s="10">
        <v>706</v>
      </c>
      <c r="C261" s="93" t="s">
        <v>850</v>
      </c>
      <c r="D261" s="93" t="s">
        <v>79</v>
      </c>
      <c r="E261" s="94">
        <v>760</v>
      </c>
      <c r="F261" s="94">
        <v>760</v>
      </c>
    </row>
    <row r="262" spans="1:6" ht="30.75">
      <c r="A262" s="92" t="s">
        <v>309</v>
      </c>
      <c r="B262" s="10">
        <v>706</v>
      </c>
      <c r="C262" s="93" t="s">
        <v>851</v>
      </c>
      <c r="D262" s="93"/>
      <c r="E262" s="94">
        <v>0</v>
      </c>
      <c r="F262" s="94">
        <v>0</v>
      </c>
    </row>
    <row r="263" spans="1:6" ht="30.75">
      <c r="A263" s="92" t="s">
        <v>852</v>
      </c>
      <c r="B263" s="10">
        <v>706</v>
      </c>
      <c r="C263" s="93" t="s">
        <v>854</v>
      </c>
      <c r="D263" s="93"/>
      <c r="E263" s="94">
        <f>E264</f>
        <v>200</v>
      </c>
      <c r="F263" s="94">
        <f>F264</f>
        <v>200</v>
      </c>
    </row>
    <row r="264" spans="1:6" ht="15">
      <c r="A264" s="92" t="s">
        <v>451</v>
      </c>
      <c r="B264" s="10">
        <v>706</v>
      </c>
      <c r="C264" s="93" t="s">
        <v>853</v>
      </c>
      <c r="D264" s="93"/>
      <c r="E264" s="94">
        <f>E265</f>
        <v>200</v>
      </c>
      <c r="F264" s="94">
        <f>F265</f>
        <v>200</v>
      </c>
    </row>
    <row r="265" spans="1:6" ht="30.75">
      <c r="A265" s="92" t="s">
        <v>86</v>
      </c>
      <c r="B265" s="10">
        <v>706</v>
      </c>
      <c r="C265" s="93" t="s">
        <v>853</v>
      </c>
      <c r="D265" s="93" t="s">
        <v>87</v>
      </c>
      <c r="E265" s="94">
        <v>200</v>
      </c>
      <c r="F265" s="94">
        <v>200</v>
      </c>
    </row>
    <row r="266" spans="1:6" ht="50.25" customHeight="1">
      <c r="A266" s="4" t="s">
        <v>10</v>
      </c>
      <c r="B266" s="99">
        <v>792</v>
      </c>
      <c r="C266" s="3"/>
      <c r="D266" s="3"/>
      <c r="E266" s="5">
        <f>E267</f>
        <v>56819</v>
      </c>
      <c r="F266" s="5">
        <f>F267</f>
        <v>57415</v>
      </c>
    </row>
    <row r="267" spans="1:6" ht="46.5">
      <c r="A267" s="92" t="s">
        <v>413</v>
      </c>
      <c r="B267" s="10">
        <v>792</v>
      </c>
      <c r="C267" s="93" t="s">
        <v>199</v>
      </c>
      <c r="D267" s="93"/>
      <c r="E267" s="94">
        <f>E268+E273</f>
        <v>56819</v>
      </c>
      <c r="F267" s="94">
        <f>F268+F273</f>
        <v>57415</v>
      </c>
    </row>
    <row r="268" spans="1:8" ht="62.25">
      <c r="A268" s="92" t="s">
        <v>200</v>
      </c>
      <c r="B268" s="10">
        <v>792</v>
      </c>
      <c r="C268" s="93" t="s">
        <v>202</v>
      </c>
      <c r="D268" s="93"/>
      <c r="E268" s="94">
        <f>E269</f>
        <v>12308</v>
      </c>
      <c r="F268" s="94">
        <f>F269</f>
        <v>12319</v>
      </c>
      <c r="G268" s="18"/>
      <c r="H268" s="18"/>
    </row>
    <row r="269" spans="1:8" ht="15">
      <c r="A269" s="92" t="s">
        <v>574</v>
      </c>
      <c r="B269" s="10">
        <v>792</v>
      </c>
      <c r="C269" s="93" t="s">
        <v>988</v>
      </c>
      <c r="D269" s="93"/>
      <c r="E269" s="94">
        <f>E270+E271+E272</f>
        <v>12308</v>
      </c>
      <c r="F269" s="94">
        <f>F270+F271+F272</f>
        <v>12319</v>
      </c>
      <c r="G269" s="18"/>
      <c r="H269" s="18"/>
    </row>
    <row r="270" spans="1:8" ht="62.25">
      <c r="A270" s="92" t="s">
        <v>77</v>
      </c>
      <c r="B270" s="10">
        <v>792</v>
      </c>
      <c r="C270" s="93" t="s">
        <v>988</v>
      </c>
      <c r="D270" s="93" t="s">
        <v>78</v>
      </c>
      <c r="E270" s="94">
        <v>10779</v>
      </c>
      <c r="F270" s="94">
        <v>10779</v>
      </c>
      <c r="G270" s="18"/>
      <c r="H270" s="18"/>
    </row>
    <row r="271" spans="1:8" ht="30.75">
      <c r="A271" s="92" t="s">
        <v>733</v>
      </c>
      <c r="B271" s="10">
        <v>792</v>
      </c>
      <c r="C271" s="93" t="s">
        <v>988</v>
      </c>
      <c r="D271" s="93" t="s">
        <v>79</v>
      </c>
      <c r="E271" s="94">
        <v>1524</v>
      </c>
      <c r="F271" s="94">
        <v>1535</v>
      </c>
      <c r="G271" s="18"/>
      <c r="H271" s="18"/>
    </row>
    <row r="272" spans="1:8" ht="15">
      <c r="A272" s="92" t="s">
        <v>80</v>
      </c>
      <c r="B272" s="10">
        <v>792</v>
      </c>
      <c r="C272" s="93" t="s">
        <v>988</v>
      </c>
      <c r="D272" s="93" t="s">
        <v>81</v>
      </c>
      <c r="E272" s="94">
        <v>5</v>
      </c>
      <c r="F272" s="94">
        <v>5</v>
      </c>
      <c r="G272" s="18"/>
      <c r="H272" s="18"/>
    </row>
    <row r="273" spans="1:8" ht="62.25">
      <c r="A273" s="92" t="s">
        <v>201</v>
      </c>
      <c r="B273" s="10">
        <v>792</v>
      </c>
      <c r="C273" s="93" t="s">
        <v>204</v>
      </c>
      <c r="D273" s="93"/>
      <c r="E273" s="94">
        <f>E274</f>
        <v>44511</v>
      </c>
      <c r="F273" s="94">
        <f>F274</f>
        <v>45096</v>
      </c>
      <c r="G273" s="18"/>
      <c r="H273" s="18"/>
    </row>
    <row r="274" spans="1:8" ht="15">
      <c r="A274" s="92" t="s">
        <v>115</v>
      </c>
      <c r="B274" s="10">
        <v>792</v>
      </c>
      <c r="C274" s="93" t="s">
        <v>989</v>
      </c>
      <c r="D274" s="93"/>
      <c r="E274" s="94">
        <f>E275</f>
        <v>44511</v>
      </c>
      <c r="F274" s="94">
        <f>F275</f>
        <v>45096</v>
      </c>
      <c r="G274" s="18"/>
      <c r="H274" s="18"/>
    </row>
    <row r="275" spans="1:8" ht="15">
      <c r="A275" s="92" t="s">
        <v>1025</v>
      </c>
      <c r="B275" s="10">
        <v>792</v>
      </c>
      <c r="C275" s="93" t="s">
        <v>989</v>
      </c>
      <c r="D275" s="93" t="s">
        <v>89</v>
      </c>
      <c r="E275" s="94">
        <v>44511</v>
      </c>
      <c r="F275" s="94">
        <v>45096</v>
      </c>
      <c r="G275" s="18"/>
      <c r="H275" s="18"/>
    </row>
    <row r="276" spans="1:6" ht="15">
      <c r="A276" s="2" t="s">
        <v>76</v>
      </c>
      <c r="B276" s="10">
        <v>792</v>
      </c>
      <c r="C276" s="93" t="s">
        <v>311</v>
      </c>
      <c r="D276" s="93"/>
      <c r="E276" s="94">
        <f>E277</f>
        <v>16214</v>
      </c>
      <c r="F276" s="94">
        <f>F277</f>
        <v>33544</v>
      </c>
    </row>
    <row r="277" spans="1:6" ht="15">
      <c r="A277" s="2" t="s">
        <v>769</v>
      </c>
      <c r="B277" s="10">
        <v>792</v>
      </c>
      <c r="C277" s="93" t="s">
        <v>311</v>
      </c>
      <c r="D277" s="10">
        <v>999</v>
      </c>
      <c r="E277" s="94">
        <v>16214</v>
      </c>
      <c r="F277" s="94">
        <v>33544</v>
      </c>
    </row>
    <row r="278" spans="1:6" ht="15">
      <c r="A278" s="4" t="s">
        <v>756</v>
      </c>
      <c r="B278" s="4"/>
      <c r="C278" s="6"/>
      <c r="D278" s="3"/>
      <c r="E278" s="115">
        <f>E15+E266+E276</f>
        <v>1357768.92</v>
      </c>
      <c r="F278" s="115">
        <f>F15+F266+F276</f>
        <v>1379913.8199999998</v>
      </c>
    </row>
    <row r="279" spans="1:6" ht="15">
      <c r="A279" s="13"/>
      <c r="B279" s="13"/>
      <c r="C279" s="13"/>
      <c r="D279" s="19"/>
      <c r="E279" s="19"/>
      <c r="F279" s="20"/>
    </row>
    <row r="280" spans="1:6" ht="15">
      <c r="A280" s="372" t="s">
        <v>364</v>
      </c>
      <c r="B280" s="372"/>
      <c r="C280" s="372"/>
      <c r="D280" s="372"/>
      <c r="E280" s="372"/>
      <c r="F280" s="372"/>
    </row>
    <row r="281" spans="4:6" ht="15">
      <c r="D281" s="16"/>
      <c r="E281" s="16"/>
      <c r="F281" s="17"/>
    </row>
    <row r="282" ht="15">
      <c r="F282" s="38"/>
    </row>
    <row r="283" ht="15">
      <c r="F283" s="38"/>
    </row>
    <row r="284" ht="15">
      <c r="F284" s="38"/>
    </row>
    <row r="285" ht="15">
      <c r="F285" s="38"/>
    </row>
    <row r="286" ht="15">
      <c r="F286" s="38"/>
    </row>
    <row r="287" ht="15">
      <c r="F287" s="38"/>
    </row>
    <row r="288" ht="15">
      <c r="F288" s="38"/>
    </row>
    <row r="289" ht="15">
      <c r="F289" s="38"/>
    </row>
    <row r="290" ht="15">
      <c r="F290" s="38"/>
    </row>
    <row r="291" ht="15">
      <c r="F291" s="38"/>
    </row>
    <row r="292" ht="15">
      <c r="F292" s="38"/>
    </row>
    <row r="293" ht="15">
      <c r="F293" s="38"/>
    </row>
    <row r="294" ht="15">
      <c r="F294" s="38"/>
    </row>
    <row r="295" ht="15">
      <c r="F295" s="38"/>
    </row>
    <row r="296" ht="15">
      <c r="F296" s="38"/>
    </row>
    <row r="297" ht="15">
      <c r="F297" s="38"/>
    </row>
    <row r="298" ht="15">
      <c r="F298" s="38"/>
    </row>
    <row r="299" ht="15">
      <c r="F299" s="38"/>
    </row>
    <row r="300" ht="15">
      <c r="F300" s="38"/>
    </row>
    <row r="301" ht="15">
      <c r="F301" s="38"/>
    </row>
    <row r="302" ht="15">
      <c r="F302" s="38"/>
    </row>
    <row r="303" ht="15">
      <c r="F303" s="38"/>
    </row>
    <row r="304" ht="15">
      <c r="F304" s="38"/>
    </row>
    <row r="305" ht="15">
      <c r="F305" s="38"/>
    </row>
    <row r="306" ht="15">
      <c r="F306" s="38"/>
    </row>
    <row r="307" ht="15">
      <c r="F307" s="38"/>
    </row>
    <row r="308" ht="15">
      <c r="F308" s="38"/>
    </row>
    <row r="309" ht="15">
      <c r="F309" s="38"/>
    </row>
    <row r="310" ht="15">
      <c r="F310" s="38"/>
    </row>
    <row r="311" ht="15">
      <c r="F311" s="38"/>
    </row>
    <row r="312" ht="15">
      <c r="F312" s="38"/>
    </row>
    <row r="313" ht="15">
      <c r="F313" s="38"/>
    </row>
    <row r="314" ht="15">
      <c r="F314" s="38"/>
    </row>
  </sheetData>
  <sheetProtection/>
  <mergeCells count="16">
    <mergeCell ref="A7:F7"/>
    <mergeCell ref="A280:F280"/>
    <mergeCell ref="E12:F12"/>
    <mergeCell ref="A12:A13"/>
    <mergeCell ref="B12:B13"/>
    <mergeCell ref="C12:C13"/>
    <mergeCell ref="D12:D13"/>
    <mergeCell ref="A9:I9"/>
    <mergeCell ref="F11:H11"/>
    <mergeCell ref="A10:H10"/>
    <mergeCell ref="A1:I1"/>
    <mergeCell ref="A2:I2"/>
    <mergeCell ref="A3:I3"/>
    <mergeCell ref="A4:I4"/>
    <mergeCell ref="A5:I5"/>
    <mergeCell ref="A6:I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rgb="FF92D050"/>
  </sheetPr>
  <dimension ref="A1:E31"/>
  <sheetViews>
    <sheetView zoomScalePageLayoutView="0" workbookViewId="0" topLeftCell="A11">
      <selection activeCell="E6" sqref="E6"/>
    </sheetView>
  </sheetViews>
  <sheetFormatPr defaultColWidth="9.125" defaultRowHeight="12.75"/>
  <cols>
    <col min="1" max="1" width="6.125" style="74" customWidth="1"/>
    <col min="2" max="2" width="71.00390625" style="75" customWidth="1"/>
    <col min="3" max="3" width="14.125" style="75" customWidth="1"/>
    <col min="4" max="4" width="12.125" style="75" customWidth="1"/>
    <col min="5" max="16384" width="9.125" style="75" customWidth="1"/>
  </cols>
  <sheetData>
    <row r="1" spans="1:3" ht="15">
      <c r="A1" s="382" t="s">
        <v>1237</v>
      </c>
      <c r="B1" s="382"/>
      <c r="C1" s="382"/>
    </row>
    <row r="2" spans="1:3" ht="15">
      <c r="A2" s="382" t="s">
        <v>67</v>
      </c>
      <c r="B2" s="382"/>
      <c r="C2" s="382"/>
    </row>
    <row r="3" spans="1:3" ht="15">
      <c r="A3" s="382" t="s">
        <v>66</v>
      </c>
      <c r="B3" s="382"/>
      <c r="C3" s="382"/>
    </row>
    <row r="4" spans="1:3" ht="15">
      <c r="A4" s="382" t="s">
        <v>65</v>
      </c>
      <c r="B4" s="382"/>
      <c r="C4" s="382"/>
    </row>
    <row r="5" spans="1:3" ht="15">
      <c r="A5" s="325" t="s">
        <v>64</v>
      </c>
      <c r="B5" s="325"/>
      <c r="C5" s="325"/>
    </row>
    <row r="6" ht="13.5" customHeight="1">
      <c r="B6" s="145" t="s">
        <v>1154</v>
      </c>
    </row>
    <row r="7" ht="16.5" customHeight="1">
      <c r="B7" s="145" t="s">
        <v>1236</v>
      </c>
    </row>
    <row r="8" ht="19.5" customHeight="1"/>
    <row r="9" spans="1:4" ht="50.25" customHeight="1">
      <c r="A9" s="362" t="s">
        <v>378</v>
      </c>
      <c r="B9" s="362"/>
      <c r="C9" s="362"/>
      <c r="D9" s="76"/>
    </row>
    <row r="10" ht="17.25" customHeight="1" thickBot="1">
      <c r="C10" s="110" t="s">
        <v>125</v>
      </c>
    </row>
    <row r="11" spans="1:3" ht="39.75" customHeight="1" thickBot="1">
      <c r="A11" s="77" t="s">
        <v>1077</v>
      </c>
      <c r="B11" s="78" t="s">
        <v>569</v>
      </c>
      <c r="C11" s="62" t="s">
        <v>1056</v>
      </c>
    </row>
    <row r="12" spans="1:3" ht="15">
      <c r="A12" s="79">
        <v>1</v>
      </c>
      <c r="B12" s="80" t="s">
        <v>602</v>
      </c>
      <c r="C12" s="47">
        <v>3008</v>
      </c>
    </row>
    <row r="13" spans="1:3" ht="16.5" customHeight="1">
      <c r="A13" s="81">
        <v>2</v>
      </c>
      <c r="B13" s="82" t="s">
        <v>603</v>
      </c>
      <c r="C13" s="73">
        <v>2425</v>
      </c>
    </row>
    <row r="14" spans="1:3" ht="15">
      <c r="A14" s="81">
        <v>3</v>
      </c>
      <c r="B14" s="82" t="s">
        <v>605</v>
      </c>
      <c r="C14" s="73">
        <v>2025</v>
      </c>
    </row>
    <row r="15" spans="1:3" ht="20.25" customHeight="1">
      <c r="A15" s="81">
        <v>4</v>
      </c>
      <c r="B15" s="82" t="s">
        <v>606</v>
      </c>
      <c r="C15" s="73">
        <v>2430</v>
      </c>
    </row>
    <row r="16" spans="1:3" ht="18" customHeight="1">
      <c r="A16" s="81">
        <v>5</v>
      </c>
      <c r="B16" s="82" t="s">
        <v>607</v>
      </c>
      <c r="C16" s="73">
        <v>3003</v>
      </c>
    </row>
    <row r="17" spans="1:3" ht="15">
      <c r="A17" s="81">
        <v>6</v>
      </c>
      <c r="B17" s="82" t="s">
        <v>608</v>
      </c>
      <c r="C17" s="73">
        <v>3001</v>
      </c>
    </row>
    <row r="18" spans="1:3" ht="15">
      <c r="A18" s="81">
        <v>7</v>
      </c>
      <c r="B18" s="82" t="s">
        <v>609</v>
      </c>
      <c r="C18" s="73">
        <v>3637</v>
      </c>
    </row>
    <row r="19" spans="1:3" ht="18" customHeight="1">
      <c r="A19" s="81">
        <v>8</v>
      </c>
      <c r="B19" s="82" t="s">
        <v>610</v>
      </c>
      <c r="C19" s="73">
        <v>2921</v>
      </c>
    </row>
    <row r="20" spans="1:3" ht="15">
      <c r="A20" s="81">
        <v>9</v>
      </c>
      <c r="B20" s="82" t="s">
        <v>611</v>
      </c>
      <c r="C20" s="73">
        <v>2229</v>
      </c>
    </row>
    <row r="21" spans="1:3" ht="18.75" customHeight="1">
      <c r="A21" s="81">
        <v>10</v>
      </c>
      <c r="B21" s="82" t="s">
        <v>774</v>
      </c>
      <c r="C21" s="73">
        <v>3034</v>
      </c>
    </row>
    <row r="22" spans="1:3" ht="15">
      <c r="A22" s="81">
        <v>11</v>
      </c>
      <c r="B22" s="82" t="s">
        <v>612</v>
      </c>
      <c r="C22" s="73">
        <v>2638</v>
      </c>
    </row>
    <row r="23" spans="1:3" ht="19.5" customHeight="1">
      <c r="A23" s="81">
        <v>12</v>
      </c>
      <c r="B23" s="82" t="s">
        <v>613</v>
      </c>
      <c r="C23" s="73">
        <v>3200</v>
      </c>
    </row>
    <row r="24" spans="1:3" ht="15">
      <c r="A24" s="81">
        <v>13</v>
      </c>
      <c r="B24" s="82" t="s">
        <v>614</v>
      </c>
      <c r="C24" s="73">
        <v>2395</v>
      </c>
    </row>
    <row r="25" spans="1:3" ht="20.25" customHeight="1">
      <c r="A25" s="81">
        <v>14</v>
      </c>
      <c r="B25" s="82" t="s">
        <v>616</v>
      </c>
      <c r="C25" s="73">
        <v>3187</v>
      </c>
    </row>
    <row r="26" spans="1:3" ht="15">
      <c r="A26" s="81">
        <v>15</v>
      </c>
      <c r="B26" s="82" t="s">
        <v>617</v>
      </c>
      <c r="C26" s="73">
        <v>2169</v>
      </c>
    </row>
    <row r="27" spans="1:3" ht="23.25" customHeight="1">
      <c r="A27" s="81">
        <v>16</v>
      </c>
      <c r="B27" s="82" t="s">
        <v>618</v>
      </c>
      <c r="C27" s="73">
        <v>2134</v>
      </c>
    </row>
    <row r="28" spans="1:3" ht="23.25" customHeight="1">
      <c r="A28" s="81">
        <v>17</v>
      </c>
      <c r="B28" s="82" t="s">
        <v>730</v>
      </c>
      <c r="C28" s="73">
        <v>0</v>
      </c>
    </row>
    <row r="29" spans="1:3" ht="15.75">
      <c r="A29" s="81"/>
      <c r="B29" s="83" t="s">
        <v>785</v>
      </c>
      <c r="C29" s="48">
        <f>C27+C26+C25+C24+C23+C22+C21+C20+C19+C18+C17+C16+C15+C14+C13+C12+C28</f>
        <v>43436</v>
      </c>
    </row>
    <row r="30" ht="19.5" customHeight="1"/>
    <row r="31" spans="1:5" ht="31.5" customHeight="1">
      <c r="A31" s="380" t="s">
        <v>365</v>
      </c>
      <c r="B31" s="381"/>
      <c r="C31" s="381"/>
      <c r="E31" s="84"/>
    </row>
  </sheetData>
  <sheetProtection/>
  <mergeCells count="7">
    <mergeCell ref="A9:C9"/>
    <mergeCell ref="A31:C31"/>
    <mergeCell ref="A1:C1"/>
    <mergeCell ref="A2:C2"/>
    <mergeCell ref="A3:C3"/>
    <mergeCell ref="A5:C5"/>
    <mergeCell ref="A4:C4"/>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2"/>
  <sheetViews>
    <sheetView zoomScalePageLayoutView="0" workbookViewId="0" topLeftCell="A1">
      <selection activeCell="H9" sqref="H9"/>
    </sheetView>
  </sheetViews>
  <sheetFormatPr defaultColWidth="9.125" defaultRowHeight="12.75"/>
  <cols>
    <col min="1" max="1" width="5.50390625" style="66" customWidth="1"/>
    <col min="2" max="2" width="61.375" style="49" customWidth="1"/>
    <col min="3" max="3" width="12.375" style="50" customWidth="1"/>
    <col min="4" max="4" width="13.875" style="49" customWidth="1"/>
    <col min="5" max="16384" width="9.125" style="49" customWidth="1"/>
  </cols>
  <sheetData>
    <row r="1" spans="1:4" ht="15">
      <c r="A1" s="325" t="s">
        <v>668</v>
      </c>
      <c r="B1" s="325"/>
      <c r="C1" s="325"/>
      <c r="D1" s="325"/>
    </row>
    <row r="2" spans="1:4" ht="15">
      <c r="A2" s="325" t="s">
        <v>667</v>
      </c>
      <c r="B2" s="325"/>
      <c r="C2" s="325"/>
      <c r="D2" s="325"/>
    </row>
    <row r="3" spans="1:4" ht="15">
      <c r="A3" s="325" t="s">
        <v>669</v>
      </c>
      <c r="B3" s="325"/>
      <c r="C3" s="325"/>
      <c r="D3" s="325"/>
    </row>
    <row r="4" spans="1:4" ht="15">
      <c r="A4" s="325" t="s">
        <v>670</v>
      </c>
      <c r="B4" s="325"/>
      <c r="C4" s="325"/>
      <c r="D4" s="325"/>
    </row>
    <row r="5" spans="1:4" ht="15">
      <c r="A5" s="325" t="s">
        <v>625</v>
      </c>
      <c r="B5" s="325"/>
      <c r="C5" s="325"/>
      <c r="D5" s="325"/>
    </row>
    <row r="6" spans="2:4" ht="15" customHeight="1">
      <c r="B6" s="45" t="s">
        <v>1148</v>
      </c>
      <c r="C6" s="253"/>
      <c r="D6" s="45"/>
    </row>
    <row r="7" spans="2:4" ht="15" customHeight="1">
      <c r="B7" s="45" t="s">
        <v>1220</v>
      </c>
      <c r="C7" s="253"/>
      <c r="D7" s="45"/>
    </row>
    <row r="8" spans="2:4" ht="15" customHeight="1">
      <c r="B8" s="45"/>
      <c r="C8" s="253"/>
      <c r="D8" s="45"/>
    </row>
    <row r="9" spans="1:4" ht="49.5" customHeight="1">
      <c r="A9" s="362" t="s">
        <v>379</v>
      </c>
      <c r="B9" s="362"/>
      <c r="C9" s="362"/>
      <c r="D9" s="383"/>
    </row>
    <row r="10" ht="18" customHeight="1" thickBot="1">
      <c r="D10" s="67" t="s">
        <v>666</v>
      </c>
    </row>
    <row r="11" spans="1:4" ht="15.75" thickBot="1">
      <c r="A11" s="327" t="s">
        <v>106</v>
      </c>
      <c r="B11" s="327" t="s">
        <v>569</v>
      </c>
      <c r="C11" s="384" t="s">
        <v>1056</v>
      </c>
      <c r="D11" s="385"/>
    </row>
    <row r="12" spans="1:4" ht="15.75" thickBot="1">
      <c r="A12" s="386"/>
      <c r="B12" s="386"/>
      <c r="C12" s="68" t="s">
        <v>29</v>
      </c>
      <c r="D12" s="69" t="s">
        <v>30</v>
      </c>
    </row>
    <row r="13" spans="1:4" ht="15">
      <c r="A13" s="70">
        <v>1</v>
      </c>
      <c r="B13" s="71" t="s">
        <v>602</v>
      </c>
      <c r="C13" s="72">
        <v>3079</v>
      </c>
      <c r="D13" s="72">
        <v>3116</v>
      </c>
    </row>
    <row r="14" spans="1:4" s="64" customFormat="1" ht="19.5" customHeight="1">
      <c r="A14" s="51">
        <v>2</v>
      </c>
      <c r="B14" s="52" t="s">
        <v>603</v>
      </c>
      <c r="C14" s="73">
        <v>2474</v>
      </c>
      <c r="D14" s="73">
        <v>2503</v>
      </c>
    </row>
    <row r="15" spans="1:4" s="64" customFormat="1" ht="15">
      <c r="A15" s="51">
        <v>3</v>
      </c>
      <c r="B15" s="52" t="s">
        <v>605</v>
      </c>
      <c r="C15" s="73">
        <v>2064</v>
      </c>
      <c r="D15" s="73">
        <v>2086</v>
      </c>
    </row>
    <row r="16" spans="1:4" s="64" customFormat="1" ht="20.25" customHeight="1">
      <c r="A16" s="51">
        <v>4</v>
      </c>
      <c r="B16" s="52" t="s">
        <v>606</v>
      </c>
      <c r="C16" s="73">
        <v>2482</v>
      </c>
      <c r="D16" s="73">
        <v>2516</v>
      </c>
    </row>
    <row r="17" spans="1:4" s="64" customFormat="1" ht="18" customHeight="1">
      <c r="A17" s="51">
        <v>5</v>
      </c>
      <c r="B17" s="52" t="s">
        <v>607</v>
      </c>
      <c r="C17" s="73">
        <v>3068</v>
      </c>
      <c r="D17" s="73">
        <v>3102</v>
      </c>
    </row>
    <row r="18" spans="1:4" s="64" customFormat="1" ht="15">
      <c r="A18" s="51">
        <v>6</v>
      </c>
      <c r="B18" s="52" t="s">
        <v>608</v>
      </c>
      <c r="C18" s="73">
        <v>3083</v>
      </c>
      <c r="D18" s="73">
        <v>3114</v>
      </c>
    </row>
    <row r="19" spans="1:4" s="64" customFormat="1" ht="15">
      <c r="A19" s="51">
        <v>7</v>
      </c>
      <c r="B19" s="52" t="s">
        <v>609</v>
      </c>
      <c r="C19" s="73">
        <v>3810</v>
      </c>
      <c r="D19" s="73">
        <v>3913</v>
      </c>
    </row>
    <row r="20" spans="1:4" s="64" customFormat="1" ht="18" customHeight="1">
      <c r="A20" s="51">
        <v>8</v>
      </c>
      <c r="B20" s="52" t="s">
        <v>610</v>
      </c>
      <c r="C20" s="73">
        <v>2974</v>
      </c>
      <c r="D20" s="73">
        <v>3001</v>
      </c>
    </row>
    <row r="21" spans="1:4" s="64" customFormat="1" ht="15">
      <c r="A21" s="51">
        <v>9</v>
      </c>
      <c r="B21" s="52" t="s">
        <v>611</v>
      </c>
      <c r="C21" s="73">
        <v>2288</v>
      </c>
      <c r="D21" s="73">
        <v>2334</v>
      </c>
    </row>
    <row r="22" spans="1:4" s="64" customFormat="1" ht="18.75" customHeight="1">
      <c r="A22" s="51">
        <v>10</v>
      </c>
      <c r="B22" s="52" t="s">
        <v>774</v>
      </c>
      <c r="C22" s="73">
        <v>3128</v>
      </c>
      <c r="D22" s="73">
        <v>3181</v>
      </c>
    </row>
    <row r="23" spans="1:4" s="64" customFormat="1" ht="15">
      <c r="A23" s="51">
        <v>11</v>
      </c>
      <c r="B23" s="52" t="s">
        <v>612</v>
      </c>
      <c r="C23" s="73">
        <v>2712</v>
      </c>
      <c r="D23" s="73">
        <v>2745</v>
      </c>
    </row>
    <row r="24" spans="1:4" s="64" customFormat="1" ht="19.5" customHeight="1">
      <c r="A24" s="51">
        <v>12</v>
      </c>
      <c r="B24" s="52" t="s">
        <v>613</v>
      </c>
      <c r="C24" s="73">
        <v>3234</v>
      </c>
      <c r="D24" s="73">
        <v>3241</v>
      </c>
    </row>
    <row r="25" spans="1:4" s="64" customFormat="1" ht="15">
      <c r="A25" s="51">
        <v>13</v>
      </c>
      <c r="B25" s="52" t="s">
        <v>614</v>
      </c>
      <c r="C25" s="73">
        <v>2445</v>
      </c>
      <c r="D25" s="73">
        <v>2488</v>
      </c>
    </row>
    <row r="26" spans="1:4" s="64" customFormat="1" ht="20.25" customHeight="1">
      <c r="A26" s="51">
        <v>14</v>
      </c>
      <c r="B26" s="52" t="s">
        <v>616</v>
      </c>
      <c r="C26" s="73">
        <v>3283</v>
      </c>
      <c r="D26" s="73">
        <v>3342</v>
      </c>
    </row>
    <row r="27" spans="1:4" s="64" customFormat="1" ht="15">
      <c r="A27" s="51">
        <v>15</v>
      </c>
      <c r="B27" s="52" t="s">
        <v>617</v>
      </c>
      <c r="C27" s="73">
        <v>2217</v>
      </c>
      <c r="D27" s="73">
        <v>2240</v>
      </c>
    </row>
    <row r="28" spans="1:4" s="64" customFormat="1" ht="18.75" customHeight="1">
      <c r="A28" s="51">
        <v>16</v>
      </c>
      <c r="B28" s="52" t="s">
        <v>618</v>
      </c>
      <c r="C28" s="73">
        <v>2170</v>
      </c>
      <c r="D28" s="73">
        <v>2174</v>
      </c>
    </row>
    <row r="29" spans="1:4" s="64" customFormat="1" ht="18.75" customHeight="1">
      <c r="A29" s="51">
        <v>17</v>
      </c>
      <c r="B29" s="52" t="s">
        <v>730</v>
      </c>
      <c r="C29" s="73">
        <v>0</v>
      </c>
      <c r="D29" s="73">
        <v>0</v>
      </c>
    </row>
    <row r="30" spans="1:4" ht="15.75">
      <c r="A30" s="51"/>
      <c r="B30" s="53" t="s">
        <v>785</v>
      </c>
      <c r="C30" s="48">
        <f>C28+C27+C26+C25+C24+C23+C22+C21+C20+C19+C18+C17+C16+C15+C14+C13+C29</f>
        <v>44511</v>
      </c>
      <c r="D30" s="48">
        <f>D28+D27+D26+D25+D24+D23+D22+D21+D20+D19+D18+D17+D16+D15+D14+D13+D29</f>
        <v>45096</v>
      </c>
    </row>
    <row r="31" ht="19.5" customHeight="1"/>
    <row r="32" spans="1:4" ht="15.75" customHeight="1">
      <c r="A32" s="380" t="s">
        <v>366</v>
      </c>
      <c r="B32" s="380"/>
      <c r="C32" s="380"/>
      <c r="D32" s="380"/>
    </row>
  </sheetData>
  <sheetProtection/>
  <mergeCells count="10">
    <mergeCell ref="A32:D32"/>
    <mergeCell ref="A9:D9"/>
    <mergeCell ref="A1:D1"/>
    <mergeCell ref="A2:D2"/>
    <mergeCell ref="A3:D3"/>
    <mergeCell ref="A4:D4"/>
    <mergeCell ref="A5:D5"/>
    <mergeCell ref="C11:D11"/>
    <mergeCell ref="B11:B12"/>
    <mergeCell ref="A11:A12"/>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E31"/>
  <sheetViews>
    <sheetView zoomScalePageLayoutView="0" workbookViewId="0" topLeftCell="A7">
      <selection activeCell="F6" sqref="F6"/>
    </sheetView>
  </sheetViews>
  <sheetFormatPr defaultColWidth="9.125" defaultRowHeight="12.75"/>
  <cols>
    <col min="1" max="1" width="6.50390625" style="50" customWidth="1"/>
    <col min="2" max="2" width="67.375" style="49" customWidth="1"/>
    <col min="3" max="3" width="19.50390625" style="49" customWidth="1"/>
    <col min="4" max="4" width="12.125" style="49" customWidth="1"/>
    <col min="5" max="16384" width="9.125" style="49" customWidth="1"/>
  </cols>
  <sheetData>
    <row r="1" spans="1:3" ht="15">
      <c r="A1" s="325" t="s">
        <v>1244</v>
      </c>
      <c r="B1" s="325"/>
      <c r="C1" s="325"/>
    </row>
    <row r="2" spans="1:3" ht="15">
      <c r="A2" s="325" t="s">
        <v>1243</v>
      </c>
      <c r="B2" s="325"/>
      <c r="C2" s="325"/>
    </row>
    <row r="3" spans="1:3" ht="15">
      <c r="A3" s="325" t="s">
        <v>1242</v>
      </c>
      <c r="B3" s="325"/>
      <c r="C3" s="325"/>
    </row>
    <row r="4" spans="1:3" ht="15">
      <c r="A4" s="325" t="s">
        <v>1241</v>
      </c>
      <c r="B4" s="325"/>
      <c r="C4" s="325"/>
    </row>
    <row r="5" spans="1:3" ht="15">
      <c r="A5" s="325" t="s">
        <v>1240</v>
      </c>
      <c r="B5" s="325"/>
      <c r="C5" s="325"/>
    </row>
    <row r="6" spans="2:3" ht="15">
      <c r="B6" s="45" t="s">
        <v>1239</v>
      </c>
      <c r="C6" s="45"/>
    </row>
    <row r="7" spans="2:3" ht="15">
      <c r="B7" s="45" t="s">
        <v>1238</v>
      </c>
      <c r="C7" s="45"/>
    </row>
    <row r="9" spans="1:4" ht="34.5" customHeight="1">
      <c r="A9" s="362" t="s">
        <v>380</v>
      </c>
      <c r="B9" s="362"/>
      <c r="C9" s="362"/>
      <c r="D9" s="46"/>
    </row>
    <row r="10" spans="1:4" ht="15.75" customHeight="1">
      <c r="A10" s="46"/>
      <c r="B10" s="46"/>
      <c r="C10" s="46"/>
      <c r="D10" s="46"/>
    </row>
    <row r="11" ht="15.75" thickBot="1">
      <c r="C11" s="110" t="s">
        <v>125</v>
      </c>
    </row>
    <row r="12" spans="1:3" ht="31.5" thickBot="1">
      <c r="A12" s="62" t="s">
        <v>1077</v>
      </c>
      <c r="B12" s="63" t="s">
        <v>569</v>
      </c>
      <c r="C12" s="62" t="s">
        <v>1056</v>
      </c>
    </row>
    <row r="13" spans="1:3" ht="15">
      <c r="A13" s="56">
        <v>1</v>
      </c>
      <c r="B13" s="57" t="s">
        <v>602</v>
      </c>
      <c r="C13" s="47">
        <v>65</v>
      </c>
    </row>
    <row r="14" spans="1:3" ht="15">
      <c r="A14" s="55">
        <v>2</v>
      </c>
      <c r="B14" s="52" t="s">
        <v>603</v>
      </c>
      <c r="C14" s="47">
        <v>65</v>
      </c>
    </row>
    <row r="15" spans="1:3" ht="15">
      <c r="A15" s="55">
        <v>3</v>
      </c>
      <c r="B15" s="52" t="s">
        <v>605</v>
      </c>
      <c r="C15" s="47">
        <v>65</v>
      </c>
    </row>
    <row r="16" spans="1:3" ht="15">
      <c r="A16" s="55">
        <v>4</v>
      </c>
      <c r="B16" s="52" t="s">
        <v>606</v>
      </c>
      <c r="C16" s="47">
        <v>65</v>
      </c>
    </row>
    <row r="17" spans="1:3" ht="15">
      <c r="A17" s="55">
        <v>5</v>
      </c>
      <c r="B17" s="52" t="s">
        <v>607</v>
      </c>
      <c r="C17" s="47">
        <v>65</v>
      </c>
    </row>
    <row r="18" spans="1:3" ht="15">
      <c r="A18" s="55">
        <v>6</v>
      </c>
      <c r="B18" s="52" t="s">
        <v>608</v>
      </c>
      <c r="C18" s="47">
        <v>65</v>
      </c>
    </row>
    <row r="19" spans="1:3" ht="15">
      <c r="A19" s="55">
        <v>7</v>
      </c>
      <c r="B19" s="52" t="s">
        <v>609</v>
      </c>
      <c r="C19" s="47">
        <v>197.8</v>
      </c>
    </row>
    <row r="20" spans="1:3" ht="15">
      <c r="A20" s="55">
        <v>8</v>
      </c>
      <c r="B20" s="52" t="s">
        <v>610</v>
      </c>
      <c r="C20" s="47">
        <v>65</v>
      </c>
    </row>
    <row r="21" spans="1:3" ht="15">
      <c r="A21" s="55">
        <v>9</v>
      </c>
      <c r="B21" s="52" t="s">
        <v>611</v>
      </c>
      <c r="C21" s="47">
        <v>65</v>
      </c>
    </row>
    <row r="22" spans="1:3" ht="15">
      <c r="A22" s="55">
        <v>10</v>
      </c>
      <c r="B22" s="52" t="s">
        <v>774</v>
      </c>
      <c r="C22" s="47">
        <v>197.8</v>
      </c>
    </row>
    <row r="23" spans="1:3" ht="15">
      <c r="A23" s="55">
        <v>11</v>
      </c>
      <c r="B23" s="52" t="s">
        <v>612</v>
      </c>
      <c r="C23" s="47">
        <v>65</v>
      </c>
    </row>
    <row r="24" spans="1:3" ht="15">
      <c r="A24" s="55">
        <v>12</v>
      </c>
      <c r="B24" s="52" t="s">
        <v>613</v>
      </c>
      <c r="C24" s="47">
        <v>65</v>
      </c>
    </row>
    <row r="25" spans="1:3" ht="15">
      <c r="A25" s="55">
        <v>13</v>
      </c>
      <c r="B25" s="52" t="s">
        <v>614</v>
      </c>
      <c r="C25" s="47">
        <v>197.7</v>
      </c>
    </row>
    <row r="26" spans="1:3" ht="15">
      <c r="A26" s="55">
        <v>14</v>
      </c>
      <c r="B26" s="59" t="s">
        <v>616</v>
      </c>
      <c r="C26" s="47">
        <v>197.8</v>
      </c>
    </row>
    <row r="27" spans="1:3" ht="15">
      <c r="A27" s="55">
        <v>15</v>
      </c>
      <c r="B27" s="59" t="s">
        <v>617</v>
      </c>
      <c r="C27" s="47">
        <v>65</v>
      </c>
    </row>
    <row r="28" spans="1:3" ht="15">
      <c r="A28" s="55">
        <v>16</v>
      </c>
      <c r="B28" s="59" t="s">
        <v>618</v>
      </c>
      <c r="C28" s="47">
        <v>65</v>
      </c>
    </row>
    <row r="29" spans="1:3" ht="15.75">
      <c r="A29" s="55"/>
      <c r="B29" s="53" t="s">
        <v>785</v>
      </c>
      <c r="C29" s="48">
        <f>C28+C27+C26+C25+C24+C23+C22+C21+C20+C19+C18+C17+C16+C15+C14+C13</f>
        <v>1571.1</v>
      </c>
    </row>
    <row r="31" spans="1:5" ht="15">
      <c r="A31" s="387" t="s">
        <v>367</v>
      </c>
      <c r="B31" s="383"/>
      <c r="C31" s="383"/>
      <c r="E31" s="58"/>
    </row>
  </sheetData>
  <sheetProtection/>
  <mergeCells count="7">
    <mergeCell ref="A9:C9"/>
    <mergeCell ref="A31:C31"/>
    <mergeCell ref="A1:C1"/>
    <mergeCell ref="A2:C2"/>
    <mergeCell ref="A3:C3"/>
    <mergeCell ref="A4:C4"/>
    <mergeCell ref="A5:C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E31"/>
  <sheetViews>
    <sheetView zoomScalePageLayoutView="0" workbookViewId="0" topLeftCell="A1">
      <selection activeCell="D7" sqref="D7"/>
    </sheetView>
  </sheetViews>
  <sheetFormatPr defaultColWidth="9.125" defaultRowHeight="12.75"/>
  <cols>
    <col min="1" max="1" width="6.50390625" style="50" customWidth="1"/>
    <col min="2" max="2" width="57.375" style="49" customWidth="1"/>
    <col min="3" max="3" width="13.50390625" style="49" customWidth="1"/>
    <col min="4" max="4" width="12.125" style="49" customWidth="1"/>
    <col min="5" max="16384" width="9.125" style="49" customWidth="1"/>
  </cols>
  <sheetData>
    <row r="1" spans="1:3" ht="15">
      <c r="A1" s="325" t="s">
        <v>1252</v>
      </c>
      <c r="B1" s="325"/>
      <c r="C1" s="325"/>
    </row>
    <row r="2" spans="1:4" ht="15">
      <c r="A2" s="325" t="s">
        <v>1251</v>
      </c>
      <c r="B2" s="325"/>
      <c r="C2" s="325"/>
      <c r="D2" s="314"/>
    </row>
    <row r="3" spans="1:4" ht="15">
      <c r="A3" s="325" t="s">
        <v>1250</v>
      </c>
      <c r="B3" s="325"/>
      <c r="C3" s="325"/>
      <c r="D3" s="314"/>
    </row>
    <row r="4" spans="1:4" ht="15">
      <c r="A4" s="325" t="s">
        <v>1249</v>
      </c>
      <c r="B4" s="325"/>
      <c r="C4" s="325"/>
      <c r="D4" s="314"/>
    </row>
    <row r="5" spans="1:4" ht="15">
      <c r="A5" s="325" t="s">
        <v>1248</v>
      </c>
      <c r="B5" s="325"/>
      <c r="C5" s="325"/>
      <c r="D5" s="314"/>
    </row>
    <row r="6" spans="2:4" ht="15">
      <c r="B6" s="45" t="s">
        <v>1247</v>
      </c>
      <c r="C6" s="45"/>
      <c r="D6" s="45"/>
    </row>
    <row r="7" spans="2:4" ht="15">
      <c r="B7" s="45" t="s">
        <v>1246</v>
      </c>
      <c r="C7" s="45"/>
      <c r="D7" s="45"/>
    </row>
    <row r="9" spans="1:4" ht="45" customHeight="1">
      <c r="A9" s="362" t="s">
        <v>123</v>
      </c>
      <c r="B9" s="362"/>
      <c r="C9" s="362"/>
      <c r="D9" s="388"/>
    </row>
    <row r="10" ht="15.75" thickBot="1">
      <c r="D10" s="110" t="s">
        <v>125</v>
      </c>
    </row>
    <row r="11" spans="1:4" ht="15.75" thickBot="1">
      <c r="A11" s="393" t="s">
        <v>1077</v>
      </c>
      <c r="B11" s="391" t="s">
        <v>569</v>
      </c>
      <c r="C11" s="389" t="s">
        <v>1056</v>
      </c>
      <c r="D11" s="390"/>
    </row>
    <row r="12" spans="1:4" ht="15.75" thickBot="1">
      <c r="A12" s="394"/>
      <c r="B12" s="392"/>
      <c r="C12" s="105" t="s">
        <v>29</v>
      </c>
      <c r="D12" s="106" t="s">
        <v>30</v>
      </c>
    </row>
    <row r="13" spans="1:4" ht="15">
      <c r="A13" s="56">
        <v>1</v>
      </c>
      <c r="B13" s="57" t="s">
        <v>602</v>
      </c>
      <c r="C13" s="47">
        <v>65</v>
      </c>
      <c r="D13" s="107">
        <v>65</v>
      </c>
    </row>
    <row r="14" spans="1:4" ht="15">
      <c r="A14" s="55">
        <v>2</v>
      </c>
      <c r="B14" s="52" t="s">
        <v>603</v>
      </c>
      <c r="C14" s="47">
        <v>65</v>
      </c>
      <c r="D14" s="108">
        <v>65</v>
      </c>
    </row>
    <row r="15" spans="1:4" ht="15">
      <c r="A15" s="55">
        <v>3</v>
      </c>
      <c r="B15" s="52" t="s">
        <v>605</v>
      </c>
      <c r="C15" s="47">
        <v>65</v>
      </c>
      <c r="D15" s="108">
        <v>65</v>
      </c>
    </row>
    <row r="16" spans="1:4" ht="15">
      <c r="A16" s="55">
        <v>4</v>
      </c>
      <c r="B16" s="52" t="s">
        <v>606</v>
      </c>
      <c r="C16" s="47">
        <v>65</v>
      </c>
      <c r="D16" s="108">
        <v>65</v>
      </c>
    </row>
    <row r="17" spans="1:4" ht="15">
      <c r="A17" s="55">
        <v>5</v>
      </c>
      <c r="B17" s="52" t="s">
        <v>607</v>
      </c>
      <c r="C17" s="47">
        <v>65</v>
      </c>
      <c r="D17" s="108">
        <v>65</v>
      </c>
    </row>
    <row r="18" spans="1:4" ht="15">
      <c r="A18" s="55">
        <v>6</v>
      </c>
      <c r="B18" s="52" t="s">
        <v>608</v>
      </c>
      <c r="C18" s="47">
        <v>65</v>
      </c>
      <c r="D18" s="108">
        <v>65</v>
      </c>
    </row>
    <row r="19" spans="1:4" ht="15">
      <c r="A19" s="55">
        <v>7</v>
      </c>
      <c r="B19" s="52" t="s">
        <v>609</v>
      </c>
      <c r="C19" s="47">
        <v>197.8</v>
      </c>
      <c r="D19" s="108">
        <v>197.8</v>
      </c>
    </row>
    <row r="20" spans="1:4" ht="15">
      <c r="A20" s="55">
        <v>8</v>
      </c>
      <c r="B20" s="52" t="s">
        <v>610</v>
      </c>
      <c r="C20" s="47">
        <v>65</v>
      </c>
      <c r="D20" s="108">
        <v>65</v>
      </c>
    </row>
    <row r="21" spans="1:4" ht="15">
      <c r="A21" s="55">
        <v>9</v>
      </c>
      <c r="B21" s="52" t="s">
        <v>611</v>
      </c>
      <c r="C21" s="47">
        <v>65</v>
      </c>
      <c r="D21" s="108">
        <v>65</v>
      </c>
    </row>
    <row r="22" spans="1:4" ht="15">
      <c r="A22" s="55">
        <v>10</v>
      </c>
      <c r="B22" s="52" t="s">
        <v>774</v>
      </c>
      <c r="C22" s="47">
        <v>197.8</v>
      </c>
      <c r="D22" s="108">
        <v>197.8</v>
      </c>
    </row>
    <row r="23" spans="1:4" ht="15">
      <c r="A23" s="55">
        <v>11</v>
      </c>
      <c r="B23" s="52" t="s">
        <v>612</v>
      </c>
      <c r="C23" s="47">
        <v>65</v>
      </c>
      <c r="D23" s="108">
        <v>65</v>
      </c>
    </row>
    <row r="24" spans="1:4" ht="15">
      <c r="A24" s="55">
        <v>12</v>
      </c>
      <c r="B24" s="52" t="s">
        <v>613</v>
      </c>
      <c r="C24" s="47">
        <v>65</v>
      </c>
      <c r="D24" s="108">
        <v>65</v>
      </c>
    </row>
    <row r="25" spans="1:4" ht="15">
      <c r="A25" s="55">
        <v>13</v>
      </c>
      <c r="B25" s="52" t="s">
        <v>614</v>
      </c>
      <c r="C25" s="47">
        <v>197.7</v>
      </c>
      <c r="D25" s="108">
        <v>197.7</v>
      </c>
    </row>
    <row r="26" spans="1:4" ht="15">
      <c r="A26" s="55">
        <v>14</v>
      </c>
      <c r="B26" s="59" t="s">
        <v>616</v>
      </c>
      <c r="C26" s="47">
        <v>197.8</v>
      </c>
      <c r="D26" s="108">
        <v>197.8</v>
      </c>
    </row>
    <row r="27" spans="1:4" ht="15">
      <c r="A27" s="55">
        <v>15</v>
      </c>
      <c r="B27" s="59" t="s">
        <v>617</v>
      </c>
      <c r="C27" s="47">
        <v>65</v>
      </c>
      <c r="D27" s="108">
        <v>65</v>
      </c>
    </row>
    <row r="28" spans="1:4" ht="15">
      <c r="A28" s="55">
        <v>16</v>
      </c>
      <c r="B28" s="59" t="s">
        <v>618</v>
      </c>
      <c r="C28" s="47">
        <v>65</v>
      </c>
      <c r="D28" s="108">
        <v>65</v>
      </c>
    </row>
    <row r="29" spans="1:4" ht="15.75">
      <c r="A29" s="55"/>
      <c r="B29" s="53" t="s">
        <v>785</v>
      </c>
      <c r="C29" s="48">
        <f>C28+C27+C26+C25+C24+C23+C22+C21+C20+C19+C18+C17+C16+C15+C14+C13</f>
        <v>1571.1</v>
      </c>
      <c r="D29" s="109">
        <f>D28+D27+D26+D25+D24+D23+D22+D21+D20+D19+D18+D17+D16+D15+D14+D13</f>
        <v>1571.1</v>
      </c>
    </row>
    <row r="31" spans="1:5" ht="15">
      <c r="A31" s="387" t="s">
        <v>368</v>
      </c>
      <c r="B31" s="383"/>
      <c r="C31" s="383"/>
      <c r="D31" s="314"/>
      <c r="E31" s="58"/>
    </row>
  </sheetData>
  <sheetProtection/>
  <mergeCells count="10">
    <mergeCell ref="A2:D2"/>
    <mergeCell ref="A1:C1"/>
    <mergeCell ref="A31:D31"/>
    <mergeCell ref="A9:D9"/>
    <mergeCell ref="A5:D5"/>
    <mergeCell ref="A4:D4"/>
    <mergeCell ref="A3:D3"/>
    <mergeCell ref="C11:D11"/>
    <mergeCell ref="B11:B12"/>
    <mergeCell ref="A11:A1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E33"/>
  <sheetViews>
    <sheetView zoomScalePageLayoutView="0" workbookViewId="0" topLeftCell="A10">
      <selection activeCell="F7" sqref="F7"/>
    </sheetView>
  </sheetViews>
  <sheetFormatPr defaultColWidth="9.125" defaultRowHeight="12.75"/>
  <cols>
    <col min="1" max="1" width="7.125" style="26" customWidth="1"/>
    <col min="2" max="2" width="70.00390625" style="25" customWidth="1"/>
    <col min="3" max="3" width="16.00390625" style="25" customWidth="1"/>
    <col min="4" max="4" width="12.125" style="25" customWidth="1"/>
    <col min="5" max="16384" width="9.125" style="25" customWidth="1"/>
  </cols>
  <sheetData>
    <row r="1" spans="1:3" s="15" customFormat="1" ht="13.5">
      <c r="A1" s="403" t="s">
        <v>124</v>
      </c>
      <c r="B1" s="403"/>
      <c r="C1" s="403"/>
    </row>
    <row r="2" spans="1:3" s="15" customFormat="1" ht="13.5">
      <c r="A2" s="403" t="s">
        <v>1085</v>
      </c>
      <c r="B2" s="403"/>
      <c r="C2" s="403"/>
    </row>
    <row r="3" spans="1:3" s="15" customFormat="1" ht="13.5">
      <c r="A3" s="403" t="s">
        <v>1086</v>
      </c>
      <c r="B3" s="403"/>
      <c r="C3" s="403"/>
    </row>
    <row r="4" spans="1:3" s="15" customFormat="1" ht="13.5">
      <c r="A4" s="403" t="s">
        <v>393</v>
      </c>
      <c r="B4" s="403"/>
      <c r="C4" s="403"/>
    </row>
    <row r="5" spans="1:3" s="15" customFormat="1" ht="13.5">
      <c r="A5" s="403" t="s">
        <v>626</v>
      </c>
      <c r="B5" s="403"/>
      <c r="C5" s="403"/>
    </row>
    <row r="6" spans="1:3" ht="15">
      <c r="A6" s="254"/>
      <c r="B6" s="15" t="s">
        <v>1149</v>
      </c>
      <c r="C6" s="15"/>
    </row>
    <row r="7" spans="1:3" ht="15">
      <c r="A7" s="254"/>
      <c r="B7" s="15" t="s">
        <v>1254</v>
      </c>
      <c r="C7" s="15"/>
    </row>
    <row r="8" spans="1:3" ht="15">
      <c r="A8" s="254"/>
      <c r="B8" s="15" t="s">
        <v>1253</v>
      </c>
      <c r="C8" s="15"/>
    </row>
    <row r="10" spans="1:4" ht="84" customHeight="1">
      <c r="A10" s="377" t="s">
        <v>126</v>
      </c>
      <c r="B10" s="377"/>
      <c r="C10" s="377"/>
      <c r="D10" s="14"/>
    </row>
    <row r="11" spans="1:4" ht="18" customHeight="1" thickBot="1">
      <c r="A11" s="14"/>
      <c r="B11" s="14"/>
      <c r="C11" s="110" t="s">
        <v>125</v>
      </c>
      <c r="D11" s="14"/>
    </row>
    <row r="12" spans="1:3" ht="15">
      <c r="A12" s="401" t="s">
        <v>1077</v>
      </c>
      <c r="B12" s="399" t="s">
        <v>569</v>
      </c>
      <c r="C12" s="397" t="s">
        <v>1056</v>
      </c>
    </row>
    <row r="13" spans="1:3" ht="15.75" thickBot="1">
      <c r="A13" s="402"/>
      <c r="B13" s="400"/>
      <c r="C13" s="398"/>
    </row>
    <row r="14" spans="1:3" ht="15">
      <c r="A14" s="30">
        <v>1</v>
      </c>
      <c r="B14" s="27" t="s">
        <v>602</v>
      </c>
      <c r="C14" s="23">
        <v>500</v>
      </c>
    </row>
    <row r="15" spans="1:3" ht="15">
      <c r="A15" s="31">
        <v>2</v>
      </c>
      <c r="B15" s="28" t="s">
        <v>603</v>
      </c>
      <c r="C15" s="23">
        <v>500</v>
      </c>
    </row>
    <row r="16" spans="1:3" ht="15">
      <c r="A16" s="31">
        <v>3</v>
      </c>
      <c r="B16" s="28" t="s">
        <v>605</v>
      </c>
      <c r="C16" s="23">
        <v>500</v>
      </c>
    </row>
    <row r="17" spans="1:3" ht="15">
      <c r="A17" s="31">
        <v>4</v>
      </c>
      <c r="B17" s="28" t="s">
        <v>606</v>
      </c>
      <c r="C17" s="23">
        <v>500</v>
      </c>
    </row>
    <row r="18" spans="1:3" ht="15">
      <c r="A18" s="31">
        <v>5</v>
      </c>
      <c r="B18" s="28" t="s">
        <v>607</v>
      </c>
      <c r="C18" s="23">
        <v>500</v>
      </c>
    </row>
    <row r="19" spans="1:3" ht="15">
      <c r="A19" s="31">
        <v>6</v>
      </c>
      <c r="B19" s="28" t="s">
        <v>608</v>
      </c>
      <c r="C19" s="23">
        <v>500</v>
      </c>
    </row>
    <row r="20" spans="1:3" ht="15">
      <c r="A20" s="31">
        <v>7</v>
      </c>
      <c r="B20" s="28" t="s">
        <v>609</v>
      </c>
      <c r="C20" s="23">
        <v>600</v>
      </c>
    </row>
    <row r="21" spans="1:3" ht="15">
      <c r="A21" s="31">
        <v>8</v>
      </c>
      <c r="B21" s="28" t="s">
        <v>610</v>
      </c>
      <c r="C21" s="23">
        <v>500</v>
      </c>
    </row>
    <row r="22" spans="1:3" ht="15">
      <c r="A22" s="31">
        <v>9</v>
      </c>
      <c r="B22" s="28" t="s">
        <v>611</v>
      </c>
      <c r="C22" s="23">
        <v>500</v>
      </c>
    </row>
    <row r="23" spans="1:3" ht="15">
      <c r="A23" s="31">
        <v>10</v>
      </c>
      <c r="B23" s="28" t="s">
        <v>774</v>
      </c>
      <c r="C23" s="23">
        <v>500</v>
      </c>
    </row>
    <row r="24" spans="1:3" ht="15">
      <c r="A24" s="31">
        <v>11</v>
      </c>
      <c r="B24" s="28" t="s">
        <v>612</v>
      </c>
      <c r="C24" s="23">
        <v>500</v>
      </c>
    </row>
    <row r="25" spans="1:3" ht="15">
      <c r="A25" s="31">
        <v>12</v>
      </c>
      <c r="B25" s="28" t="s">
        <v>613</v>
      </c>
      <c r="C25" s="23">
        <v>500</v>
      </c>
    </row>
    <row r="26" spans="1:3" ht="15">
      <c r="A26" s="31">
        <v>13</v>
      </c>
      <c r="B26" s="28" t="s">
        <v>614</v>
      </c>
      <c r="C26" s="23">
        <v>500</v>
      </c>
    </row>
    <row r="27" spans="1:3" ht="15">
      <c r="A27" s="31">
        <v>14</v>
      </c>
      <c r="B27" s="32" t="s">
        <v>616</v>
      </c>
      <c r="C27" s="23">
        <v>500</v>
      </c>
    </row>
    <row r="28" spans="1:3" ht="15">
      <c r="A28" s="31">
        <v>15</v>
      </c>
      <c r="B28" s="32" t="s">
        <v>617</v>
      </c>
      <c r="C28" s="23">
        <v>500</v>
      </c>
    </row>
    <row r="29" spans="1:3" ht="15">
      <c r="A29" s="31">
        <v>16</v>
      </c>
      <c r="B29" s="32" t="s">
        <v>618</v>
      </c>
      <c r="C29" s="23">
        <v>500</v>
      </c>
    </row>
    <row r="30" spans="1:3" ht="15.75">
      <c r="A30" s="31"/>
      <c r="B30" s="29" t="s">
        <v>785</v>
      </c>
      <c r="C30" s="24">
        <f>C29+C28+C27+C26+C25+C24+C23+C22+C21+C20+C19+C18+C17+C16+C15+C14</f>
        <v>8100</v>
      </c>
    </row>
    <row r="33" spans="1:5" ht="15">
      <c r="A33" s="395" t="s">
        <v>369</v>
      </c>
      <c r="B33" s="396"/>
      <c r="C33" s="396"/>
      <c r="E33" s="33"/>
    </row>
  </sheetData>
  <sheetProtection/>
  <mergeCells count="10">
    <mergeCell ref="A33:C33"/>
    <mergeCell ref="C12:C13"/>
    <mergeCell ref="B12:B13"/>
    <mergeCell ref="A12:A13"/>
    <mergeCell ref="A1:C1"/>
    <mergeCell ref="A2:C2"/>
    <mergeCell ref="A3:C3"/>
    <mergeCell ref="A4:C4"/>
    <mergeCell ref="A10:C10"/>
    <mergeCell ref="A5:C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34"/>
  <sheetViews>
    <sheetView zoomScalePageLayoutView="0" workbookViewId="0" topLeftCell="A1">
      <selection activeCell="E7" sqref="E7"/>
    </sheetView>
  </sheetViews>
  <sheetFormatPr defaultColWidth="9.125" defaultRowHeight="12.75"/>
  <cols>
    <col min="1" max="1" width="7.00390625" style="26" customWidth="1"/>
    <col min="2" max="2" width="56.00390625" style="25" customWidth="1"/>
    <col min="3" max="3" width="13.50390625" style="25" customWidth="1"/>
    <col min="4" max="4" width="14.00390625" style="25" customWidth="1"/>
    <col min="5" max="5" width="12.125" style="25" customWidth="1"/>
    <col min="6" max="16384" width="9.125" style="25" customWidth="1"/>
  </cols>
  <sheetData>
    <row r="1" spans="1:4" s="15" customFormat="1" ht="13.5">
      <c r="A1" s="403" t="s">
        <v>1256</v>
      </c>
      <c r="B1" s="403"/>
      <c r="C1" s="403"/>
      <c r="D1" s="403"/>
    </row>
    <row r="2" spans="1:4" s="15" customFormat="1" ht="13.5">
      <c r="A2" s="403" t="s">
        <v>1185</v>
      </c>
      <c r="B2" s="403"/>
      <c r="C2" s="403"/>
      <c r="D2" s="403"/>
    </row>
    <row r="3" spans="1:4" s="15" customFormat="1" ht="13.5">
      <c r="A3" s="403" t="s">
        <v>1187</v>
      </c>
      <c r="B3" s="403"/>
      <c r="C3" s="403"/>
      <c r="D3" s="403"/>
    </row>
    <row r="4" spans="1:4" s="15" customFormat="1" ht="13.5">
      <c r="A4" s="403" t="s">
        <v>1188</v>
      </c>
      <c r="B4" s="403"/>
      <c r="C4" s="403"/>
      <c r="D4" s="403"/>
    </row>
    <row r="5" spans="1:4" s="15" customFormat="1" ht="13.5">
      <c r="A5" s="403" t="s">
        <v>1255</v>
      </c>
      <c r="B5" s="403"/>
      <c r="C5" s="403"/>
      <c r="D5" s="403"/>
    </row>
    <row r="6" spans="2:4" ht="15">
      <c r="B6" s="15" t="s">
        <v>1190</v>
      </c>
      <c r="C6" s="15"/>
      <c r="D6" s="15"/>
    </row>
    <row r="7" spans="1:4" ht="15">
      <c r="A7" s="26" t="s">
        <v>1153</v>
      </c>
      <c r="B7" s="414" t="s">
        <v>1245</v>
      </c>
      <c r="C7" s="415"/>
      <c r="D7" s="415"/>
    </row>
    <row r="9" spans="1:5" ht="81.75" customHeight="1">
      <c r="A9" s="377" t="s">
        <v>50</v>
      </c>
      <c r="B9" s="377"/>
      <c r="C9" s="377"/>
      <c r="D9" s="377"/>
      <c r="E9" s="14"/>
    </row>
    <row r="10" spans="1:5" ht="19.5" customHeight="1">
      <c r="A10" s="14"/>
      <c r="B10" s="14"/>
      <c r="C10" s="14"/>
      <c r="D10" s="14"/>
      <c r="E10" s="14"/>
    </row>
    <row r="11" spans="1:5" s="15" customFormat="1" ht="14.25" thickBot="1">
      <c r="A11" s="34"/>
      <c r="B11" s="34"/>
      <c r="C11" s="34"/>
      <c r="D11" s="35" t="s">
        <v>666</v>
      </c>
      <c r="E11" s="34"/>
    </row>
    <row r="12" spans="1:4" ht="15">
      <c r="A12" s="411" t="s">
        <v>1077</v>
      </c>
      <c r="B12" s="408" t="s">
        <v>569</v>
      </c>
      <c r="C12" s="404" t="s">
        <v>1056</v>
      </c>
      <c r="D12" s="405"/>
    </row>
    <row r="13" spans="1:4" ht="15">
      <c r="A13" s="412"/>
      <c r="B13" s="409"/>
      <c r="C13" s="406"/>
      <c r="D13" s="407"/>
    </row>
    <row r="14" spans="1:4" ht="15.75" thickBot="1">
      <c r="A14" s="413"/>
      <c r="B14" s="410"/>
      <c r="C14" s="60" t="s">
        <v>29</v>
      </c>
      <c r="D14" s="61" t="s">
        <v>30</v>
      </c>
    </row>
    <row r="15" spans="1:4" ht="15">
      <c r="A15" s="30">
        <v>1</v>
      </c>
      <c r="B15" s="27" t="s">
        <v>602</v>
      </c>
      <c r="C15" s="23">
        <v>500</v>
      </c>
      <c r="D15" s="23">
        <v>500</v>
      </c>
    </row>
    <row r="16" spans="1:4" ht="15">
      <c r="A16" s="31">
        <v>2</v>
      </c>
      <c r="B16" s="28" t="s">
        <v>603</v>
      </c>
      <c r="C16" s="23">
        <v>500</v>
      </c>
      <c r="D16" s="23">
        <v>500</v>
      </c>
    </row>
    <row r="17" spans="1:4" ht="15">
      <c r="A17" s="31">
        <v>3</v>
      </c>
      <c r="B17" s="28" t="s">
        <v>605</v>
      </c>
      <c r="C17" s="23">
        <v>500</v>
      </c>
      <c r="D17" s="23">
        <v>500</v>
      </c>
    </row>
    <row r="18" spans="1:4" ht="15">
      <c r="A18" s="31">
        <v>4</v>
      </c>
      <c r="B18" s="28" t="s">
        <v>606</v>
      </c>
      <c r="C18" s="23">
        <v>500</v>
      </c>
      <c r="D18" s="23">
        <v>500</v>
      </c>
    </row>
    <row r="19" spans="1:4" ht="15">
      <c r="A19" s="31">
        <v>5</v>
      </c>
      <c r="B19" s="28" t="s">
        <v>607</v>
      </c>
      <c r="C19" s="23">
        <v>500</v>
      </c>
      <c r="D19" s="23">
        <v>500</v>
      </c>
    </row>
    <row r="20" spans="1:4" ht="15">
      <c r="A20" s="31">
        <v>6</v>
      </c>
      <c r="B20" s="28" t="s">
        <v>608</v>
      </c>
      <c r="C20" s="23">
        <v>500</v>
      </c>
      <c r="D20" s="23">
        <v>500</v>
      </c>
    </row>
    <row r="21" spans="1:4" ht="15">
      <c r="A21" s="31">
        <v>7</v>
      </c>
      <c r="B21" s="28" t="s">
        <v>609</v>
      </c>
      <c r="C21" s="23">
        <v>600</v>
      </c>
      <c r="D21" s="23">
        <v>600</v>
      </c>
    </row>
    <row r="22" spans="1:4" ht="15">
      <c r="A22" s="31">
        <v>8</v>
      </c>
      <c r="B22" s="28" t="s">
        <v>610</v>
      </c>
      <c r="C22" s="23">
        <v>500</v>
      </c>
      <c r="D22" s="23">
        <v>500</v>
      </c>
    </row>
    <row r="23" spans="1:4" ht="15">
      <c r="A23" s="31">
        <v>9</v>
      </c>
      <c r="B23" s="28" t="s">
        <v>611</v>
      </c>
      <c r="C23" s="23">
        <v>500</v>
      </c>
      <c r="D23" s="23">
        <v>500</v>
      </c>
    </row>
    <row r="24" spans="1:4" ht="15">
      <c r="A24" s="31">
        <v>10</v>
      </c>
      <c r="B24" s="28" t="s">
        <v>774</v>
      </c>
      <c r="C24" s="23">
        <v>500</v>
      </c>
      <c r="D24" s="23">
        <v>500</v>
      </c>
    </row>
    <row r="25" spans="1:4" ht="15">
      <c r="A25" s="31">
        <v>11</v>
      </c>
      <c r="B25" s="28" t="s">
        <v>612</v>
      </c>
      <c r="C25" s="23">
        <v>500</v>
      </c>
      <c r="D25" s="23">
        <v>500</v>
      </c>
    </row>
    <row r="26" spans="1:4" ht="15">
      <c r="A26" s="31">
        <v>12</v>
      </c>
      <c r="B26" s="28" t="s">
        <v>613</v>
      </c>
      <c r="C26" s="23">
        <v>500</v>
      </c>
      <c r="D26" s="23">
        <v>500</v>
      </c>
    </row>
    <row r="27" spans="1:4" ht="15">
      <c r="A27" s="31">
        <v>13</v>
      </c>
      <c r="B27" s="28" t="s">
        <v>614</v>
      </c>
      <c r="C27" s="23">
        <v>500</v>
      </c>
      <c r="D27" s="23">
        <v>500</v>
      </c>
    </row>
    <row r="28" spans="1:4" ht="15">
      <c r="A28" s="31">
        <v>14</v>
      </c>
      <c r="B28" s="32" t="s">
        <v>616</v>
      </c>
      <c r="C28" s="23">
        <v>500</v>
      </c>
      <c r="D28" s="23">
        <v>500</v>
      </c>
    </row>
    <row r="29" spans="1:4" ht="15">
      <c r="A29" s="31">
        <v>15</v>
      </c>
      <c r="B29" s="32" t="s">
        <v>617</v>
      </c>
      <c r="C29" s="23">
        <v>500</v>
      </c>
      <c r="D29" s="23">
        <v>500</v>
      </c>
    </row>
    <row r="30" spans="1:4" ht="15">
      <c r="A30" s="31">
        <v>16</v>
      </c>
      <c r="B30" s="32" t="s">
        <v>618</v>
      </c>
      <c r="C30" s="23">
        <v>500</v>
      </c>
      <c r="D30" s="23">
        <v>500</v>
      </c>
    </row>
    <row r="31" spans="1:4" ht="15.75">
      <c r="A31" s="31"/>
      <c r="B31" s="29" t="s">
        <v>785</v>
      </c>
      <c r="C31" s="24">
        <f>C30+C29+C28+C27+C26+C25+C24+C23+C22+C21+C20+C19+C18+C17+C16+C15</f>
        <v>8100</v>
      </c>
      <c r="D31" s="24">
        <f>D30+D29+D28+D27+D26+D25+D24+D23+D22+D21+D20+D19+D18+D17+D16+D15</f>
        <v>8100</v>
      </c>
    </row>
    <row r="34" spans="1:6" ht="15">
      <c r="A34" s="395" t="s">
        <v>370</v>
      </c>
      <c r="B34" s="396"/>
      <c r="C34" s="396"/>
      <c r="D34" s="396"/>
      <c r="F34" s="33"/>
    </row>
  </sheetData>
  <sheetProtection/>
  <mergeCells count="11">
    <mergeCell ref="A34:D34"/>
    <mergeCell ref="A9:D9"/>
    <mergeCell ref="A5:D5"/>
    <mergeCell ref="A1:D1"/>
    <mergeCell ref="A2:D2"/>
    <mergeCell ref="A3:D3"/>
    <mergeCell ref="A4:D4"/>
    <mergeCell ref="C12:D13"/>
    <mergeCell ref="B12:B14"/>
    <mergeCell ref="A12:A14"/>
    <mergeCell ref="B7:D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1:E34"/>
  <sheetViews>
    <sheetView zoomScalePageLayoutView="0" workbookViewId="0" topLeftCell="A10">
      <selection activeCell="A1" sqref="A1:C7"/>
    </sheetView>
  </sheetViews>
  <sheetFormatPr defaultColWidth="9.125" defaultRowHeight="12.75"/>
  <cols>
    <col min="1" max="1" width="7.125" style="50" customWidth="1"/>
    <col min="2" max="2" width="70.00390625" style="49" customWidth="1"/>
    <col min="3" max="3" width="16.00390625" style="49" customWidth="1"/>
    <col min="4" max="4" width="12.125" style="49" customWidth="1"/>
    <col min="5" max="16384" width="9.125" style="49" customWidth="1"/>
  </cols>
  <sheetData>
    <row r="1" spans="1:3" s="45" customFormat="1" ht="13.5">
      <c r="A1" s="325" t="s">
        <v>1258</v>
      </c>
      <c r="B1" s="325"/>
      <c r="C1" s="325"/>
    </row>
    <row r="2" spans="1:3" s="45" customFormat="1" ht="13.5">
      <c r="A2" s="325" t="s">
        <v>667</v>
      </c>
      <c r="B2" s="325"/>
      <c r="C2" s="325"/>
    </row>
    <row r="3" spans="1:3" s="45" customFormat="1" ht="13.5">
      <c r="A3" s="325" t="s">
        <v>55</v>
      </c>
      <c r="B3" s="325"/>
      <c r="C3" s="325"/>
    </row>
    <row r="4" spans="1:3" s="45" customFormat="1" ht="13.5">
      <c r="A4" s="325" t="s">
        <v>670</v>
      </c>
      <c r="B4" s="325"/>
      <c r="C4" s="325"/>
    </row>
    <row r="5" spans="1:3" s="45" customFormat="1" ht="13.5">
      <c r="A5" s="325" t="s">
        <v>625</v>
      </c>
      <c r="B5" s="325"/>
      <c r="C5" s="325"/>
    </row>
    <row r="6" ht="15">
      <c r="B6" s="45" t="s">
        <v>1239</v>
      </c>
    </row>
    <row r="7" ht="15">
      <c r="B7" s="45" t="s">
        <v>1257</v>
      </c>
    </row>
    <row r="10" spans="1:4" ht="39.75" customHeight="1">
      <c r="A10" s="362" t="s">
        <v>128</v>
      </c>
      <c r="B10" s="362"/>
      <c r="C10" s="362"/>
      <c r="D10" s="46"/>
    </row>
    <row r="11" spans="1:4" ht="14.25" customHeight="1">
      <c r="A11" s="46"/>
      <c r="B11" s="46"/>
      <c r="C11" s="46"/>
      <c r="D11" s="46"/>
    </row>
    <row r="12" spans="1:4" ht="21" customHeight="1">
      <c r="A12" s="46"/>
      <c r="B12" s="46"/>
      <c r="C12" s="110" t="s">
        <v>125</v>
      </c>
      <c r="D12" s="46"/>
    </row>
    <row r="13" spans="1:3" ht="15">
      <c r="A13" s="417" t="s">
        <v>1077</v>
      </c>
      <c r="B13" s="417" t="s">
        <v>569</v>
      </c>
      <c r="C13" s="417" t="s">
        <v>33</v>
      </c>
    </row>
    <row r="14" spans="1:3" ht="15">
      <c r="A14" s="417"/>
      <c r="B14" s="417"/>
      <c r="C14" s="417"/>
    </row>
    <row r="15" spans="1:3" ht="15">
      <c r="A15" s="56">
        <v>1</v>
      </c>
      <c r="B15" s="57" t="s">
        <v>602</v>
      </c>
      <c r="C15" s="47">
        <v>196</v>
      </c>
    </row>
    <row r="16" spans="1:3" ht="15">
      <c r="A16" s="55">
        <v>2</v>
      </c>
      <c r="B16" s="52" t="s">
        <v>603</v>
      </c>
      <c r="C16" s="47">
        <v>328</v>
      </c>
    </row>
    <row r="17" spans="1:3" ht="15">
      <c r="A17" s="55">
        <v>3</v>
      </c>
      <c r="B17" s="52" t="s">
        <v>605</v>
      </c>
      <c r="C17" s="47">
        <v>125</v>
      </c>
    </row>
    <row r="18" spans="1:3" ht="15">
      <c r="A18" s="55">
        <v>4</v>
      </c>
      <c r="B18" s="52" t="s">
        <v>606</v>
      </c>
      <c r="C18" s="47">
        <v>230</v>
      </c>
    </row>
    <row r="19" spans="1:3" ht="15">
      <c r="A19" s="55">
        <v>5</v>
      </c>
      <c r="B19" s="52" t="s">
        <v>607</v>
      </c>
      <c r="C19" s="47">
        <v>577</v>
      </c>
    </row>
    <row r="20" spans="1:3" ht="15">
      <c r="A20" s="55">
        <v>6</v>
      </c>
      <c r="B20" s="52" t="s">
        <v>608</v>
      </c>
      <c r="C20" s="47">
        <v>255</v>
      </c>
    </row>
    <row r="21" spans="1:3" ht="15">
      <c r="A21" s="55">
        <v>7</v>
      </c>
      <c r="B21" s="52" t="s">
        <v>609</v>
      </c>
      <c r="C21" s="47">
        <v>960</v>
      </c>
    </row>
    <row r="22" spans="1:3" ht="15">
      <c r="A22" s="55">
        <v>8</v>
      </c>
      <c r="B22" s="52" t="s">
        <v>610</v>
      </c>
      <c r="C22" s="47">
        <v>122</v>
      </c>
    </row>
    <row r="23" spans="1:3" ht="15">
      <c r="A23" s="55">
        <v>9</v>
      </c>
      <c r="B23" s="52" t="s">
        <v>611</v>
      </c>
      <c r="C23" s="47">
        <v>236</v>
      </c>
    </row>
    <row r="24" spans="1:3" ht="15">
      <c r="A24" s="55">
        <v>10</v>
      </c>
      <c r="B24" s="52" t="s">
        <v>774</v>
      </c>
      <c r="C24" s="47">
        <v>457</v>
      </c>
    </row>
    <row r="25" spans="1:3" ht="15">
      <c r="A25" s="55">
        <v>11</v>
      </c>
      <c r="B25" s="52" t="s">
        <v>612</v>
      </c>
      <c r="C25" s="47">
        <v>169</v>
      </c>
    </row>
    <row r="26" spans="1:3" ht="15">
      <c r="A26" s="55">
        <v>12</v>
      </c>
      <c r="B26" s="52" t="s">
        <v>613</v>
      </c>
      <c r="C26" s="47">
        <v>309</v>
      </c>
    </row>
    <row r="27" spans="1:3" ht="15">
      <c r="A27" s="55">
        <v>13</v>
      </c>
      <c r="B27" s="52" t="s">
        <v>614</v>
      </c>
      <c r="C27" s="47">
        <v>253</v>
      </c>
    </row>
    <row r="28" spans="1:3" ht="15">
      <c r="A28" s="55">
        <v>14</v>
      </c>
      <c r="B28" s="59" t="s">
        <v>616</v>
      </c>
      <c r="C28" s="47">
        <v>319</v>
      </c>
    </row>
    <row r="29" spans="1:3" ht="15">
      <c r="A29" s="55">
        <v>15</v>
      </c>
      <c r="B29" s="59" t="s">
        <v>617</v>
      </c>
      <c r="C29" s="47">
        <v>118</v>
      </c>
    </row>
    <row r="30" spans="1:3" ht="15">
      <c r="A30" s="55">
        <v>16</v>
      </c>
      <c r="B30" s="59" t="s">
        <v>618</v>
      </c>
      <c r="C30" s="47">
        <v>93</v>
      </c>
    </row>
    <row r="31" spans="1:3" ht="15.75">
      <c r="A31" s="55"/>
      <c r="B31" s="53" t="s">
        <v>785</v>
      </c>
      <c r="C31" s="48">
        <f>C30+C29+C28+C27+C26+C25+C24+C23+C22+C21+C20+C19+C18+C17+C16+C15</f>
        <v>4747</v>
      </c>
    </row>
    <row r="34" spans="1:5" ht="15">
      <c r="A34" s="387" t="s">
        <v>371</v>
      </c>
      <c r="B34" s="416"/>
      <c r="C34" s="416"/>
      <c r="E34" s="58"/>
    </row>
  </sheetData>
  <sheetProtection/>
  <mergeCells count="10">
    <mergeCell ref="A34:C34"/>
    <mergeCell ref="A5:C5"/>
    <mergeCell ref="A10:C10"/>
    <mergeCell ref="A1:C1"/>
    <mergeCell ref="A2:C2"/>
    <mergeCell ref="A3:C3"/>
    <mergeCell ref="A4:C4"/>
    <mergeCell ref="A13:A14"/>
    <mergeCell ref="B13:B14"/>
    <mergeCell ref="C13:C14"/>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4"/>
  <sheetViews>
    <sheetView zoomScalePageLayoutView="0" workbookViewId="0" topLeftCell="A1">
      <selection activeCell="F6" sqref="F6"/>
    </sheetView>
  </sheetViews>
  <sheetFormatPr defaultColWidth="9.125" defaultRowHeight="12.75"/>
  <cols>
    <col min="1" max="1" width="7.125" style="50" customWidth="1"/>
    <col min="2" max="2" width="52.375" style="49" customWidth="1"/>
    <col min="3" max="3" width="15.125" style="49" customWidth="1"/>
    <col min="4" max="4" width="16.00390625" style="49" customWidth="1"/>
    <col min="5" max="5" width="12.125" style="49" customWidth="1"/>
    <col min="6" max="16384" width="9.125" style="49" customWidth="1"/>
  </cols>
  <sheetData>
    <row r="1" spans="1:4" s="45" customFormat="1" ht="13.5">
      <c r="A1" s="325" t="s">
        <v>72</v>
      </c>
      <c r="B1" s="325"/>
      <c r="C1" s="325"/>
      <c r="D1" s="325"/>
    </row>
    <row r="2" spans="1:4" s="45" customFormat="1" ht="13.5">
      <c r="A2" s="325" t="s">
        <v>71</v>
      </c>
      <c r="B2" s="325"/>
      <c r="C2" s="325"/>
      <c r="D2" s="325"/>
    </row>
    <row r="3" spans="1:4" s="45" customFormat="1" ht="13.5">
      <c r="A3" s="325" t="s">
        <v>70</v>
      </c>
      <c r="B3" s="325"/>
      <c r="C3" s="325"/>
      <c r="D3" s="325"/>
    </row>
    <row r="4" spans="1:4" s="45" customFormat="1" ht="13.5">
      <c r="A4" s="325" t="s">
        <v>69</v>
      </c>
      <c r="B4" s="325"/>
      <c r="C4" s="325"/>
      <c r="D4" s="325"/>
    </row>
    <row r="5" spans="1:4" s="45" customFormat="1" ht="13.5">
      <c r="A5" s="325" t="s">
        <v>68</v>
      </c>
      <c r="B5" s="325"/>
      <c r="C5" s="325"/>
      <c r="D5" s="325"/>
    </row>
    <row r="6" spans="1:4" ht="15">
      <c r="A6" s="253"/>
      <c r="B6" s="382" t="s">
        <v>1154</v>
      </c>
      <c r="C6" s="382"/>
      <c r="D6" s="382"/>
    </row>
    <row r="7" spans="1:4" ht="15">
      <c r="A7" s="253"/>
      <c r="B7" s="45" t="s">
        <v>1260</v>
      </c>
      <c r="C7" s="45"/>
      <c r="D7" s="45"/>
    </row>
    <row r="8" spans="1:4" ht="15">
      <c r="A8" s="253"/>
      <c r="B8" s="382" t="s">
        <v>1259</v>
      </c>
      <c r="C8" s="415"/>
      <c r="D8" s="415"/>
    </row>
    <row r="10" spans="1:5" ht="45" customHeight="1">
      <c r="A10" s="362" t="s">
        <v>127</v>
      </c>
      <c r="B10" s="362"/>
      <c r="C10" s="362"/>
      <c r="D10" s="362"/>
      <c r="E10" s="46"/>
    </row>
    <row r="11" spans="1:5" ht="16.5" customHeight="1">
      <c r="A11" s="46"/>
      <c r="B11" s="46"/>
      <c r="C11" s="46"/>
      <c r="D11" s="46"/>
      <c r="E11" s="46"/>
    </row>
    <row r="12" spans="1:5" ht="14.25" customHeight="1">
      <c r="A12" s="46"/>
      <c r="B12" s="46"/>
      <c r="C12" s="46"/>
      <c r="D12" s="110" t="s">
        <v>125</v>
      </c>
      <c r="E12" s="46"/>
    </row>
    <row r="13" spans="1:4" ht="15" customHeight="1">
      <c r="A13" s="417" t="s">
        <v>1077</v>
      </c>
      <c r="B13" s="417" t="s">
        <v>569</v>
      </c>
      <c r="C13" s="417" t="s">
        <v>34</v>
      </c>
      <c r="D13" s="417"/>
    </row>
    <row r="14" spans="1:4" ht="15">
      <c r="A14" s="417"/>
      <c r="B14" s="417"/>
      <c r="C14" s="51" t="s">
        <v>29</v>
      </c>
      <c r="D14" s="51" t="s">
        <v>30</v>
      </c>
    </row>
    <row r="15" spans="1:4" ht="15">
      <c r="A15" s="56">
        <v>1</v>
      </c>
      <c r="B15" s="57" t="s">
        <v>602</v>
      </c>
      <c r="C15" s="111">
        <v>196</v>
      </c>
      <c r="D15" s="111">
        <v>196</v>
      </c>
    </row>
    <row r="16" spans="1:4" ht="15">
      <c r="A16" s="55">
        <v>2</v>
      </c>
      <c r="B16" s="52" t="s">
        <v>603</v>
      </c>
      <c r="C16" s="111">
        <v>328</v>
      </c>
      <c r="D16" s="111">
        <v>328</v>
      </c>
    </row>
    <row r="17" spans="1:4" ht="15">
      <c r="A17" s="55">
        <v>3</v>
      </c>
      <c r="B17" s="52" t="s">
        <v>605</v>
      </c>
      <c r="C17" s="111">
        <v>125</v>
      </c>
      <c r="D17" s="111">
        <v>125</v>
      </c>
    </row>
    <row r="18" spans="1:4" ht="15">
      <c r="A18" s="55">
        <v>4</v>
      </c>
      <c r="B18" s="52" t="s">
        <v>606</v>
      </c>
      <c r="C18" s="111">
        <v>230</v>
      </c>
      <c r="D18" s="111">
        <v>230</v>
      </c>
    </row>
    <row r="19" spans="1:4" ht="15">
      <c r="A19" s="55">
        <v>5</v>
      </c>
      <c r="B19" s="52" t="s">
        <v>607</v>
      </c>
      <c r="C19" s="111">
        <v>577</v>
      </c>
      <c r="D19" s="111">
        <v>577</v>
      </c>
    </row>
    <row r="20" spans="1:4" ht="15">
      <c r="A20" s="55">
        <v>6</v>
      </c>
      <c r="B20" s="52" t="s">
        <v>608</v>
      </c>
      <c r="C20" s="111">
        <v>255</v>
      </c>
      <c r="D20" s="111">
        <v>255</v>
      </c>
    </row>
    <row r="21" spans="1:4" ht="15">
      <c r="A21" s="55">
        <v>7</v>
      </c>
      <c r="B21" s="52" t="s">
        <v>609</v>
      </c>
      <c r="C21" s="111">
        <v>960</v>
      </c>
      <c r="D21" s="111">
        <v>960</v>
      </c>
    </row>
    <row r="22" spans="1:4" ht="15">
      <c r="A22" s="55">
        <v>8</v>
      </c>
      <c r="B22" s="52" t="s">
        <v>610</v>
      </c>
      <c r="C22" s="111">
        <v>122</v>
      </c>
      <c r="D22" s="111">
        <v>122</v>
      </c>
    </row>
    <row r="23" spans="1:4" ht="15">
      <c r="A23" s="55">
        <v>9</v>
      </c>
      <c r="B23" s="52" t="s">
        <v>611</v>
      </c>
      <c r="C23" s="111">
        <v>236</v>
      </c>
      <c r="D23" s="111">
        <v>236</v>
      </c>
    </row>
    <row r="24" spans="1:4" ht="15">
      <c r="A24" s="55">
        <v>10</v>
      </c>
      <c r="B24" s="52" t="s">
        <v>774</v>
      </c>
      <c r="C24" s="111">
        <v>457</v>
      </c>
      <c r="D24" s="111">
        <v>457</v>
      </c>
    </row>
    <row r="25" spans="1:4" ht="15">
      <c r="A25" s="55">
        <v>11</v>
      </c>
      <c r="B25" s="52" t="s">
        <v>612</v>
      </c>
      <c r="C25" s="111">
        <v>169</v>
      </c>
      <c r="D25" s="111">
        <v>169</v>
      </c>
    </row>
    <row r="26" spans="1:4" ht="15">
      <c r="A26" s="55">
        <v>12</v>
      </c>
      <c r="B26" s="52" t="s">
        <v>613</v>
      </c>
      <c r="C26" s="111">
        <v>309</v>
      </c>
      <c r="D26" s="111">
        <v>309</v>
      </c>
    </row>
    <row r="27" spans="1:4" ht="15">
      <c r="A27" s="55">
        <v>13</v>
      </c>
      <c r="B27" s="52" t="s">
        <v>614</v>
      </c>
      <c r="C27" s="111">
        <v>253</v>
      </c>
      <c r="D27" s="111">
        <v>253</v>
      </c>
    </row>
    <row r="28" spans="1:4" ht="15">
      <c r="A28" s="55">
        <v>14</v>
      </c>
      <c r="B28" s="59" t="s">
        <v>616</v>
      </c>
      <c r="C28" s="111">
        <v>319</v>
      </c>
      <c r="D28" s="111">
        <v>319</v>
      </c>
    </row>
    <row r="29" spans="1:4" ht="15">
      <c r="A29" s="55">
        <v>15</v>
      </c>
      <c r="B29" s="59" t="s">
        <v>617</v>
      </c>
      <c r="C29" s="111">
        <v>118</v>
      </c>
      <c r="D29" s="111">
        <v>118</v>
      </c>
    </row>
    <row r="30" spans="1:4" ht="15">
      <c r="A30" s="55">
        <v>16</v>
      </c>
      <c r="B30" s="59" t="s">
        <v>618</v>
      </c>
      <c r="C30" s="111">
        <v>93</v>
      </c>
      <c r="D30" s="111">
        <v>93</v>
      </c>
    </row>
    <row r="31" spans="1:4" ht="15.75">
      <c r="A31" s="55"/>
      <c r="B31" s="53" t="s">
        <v>785</v>
      </c>
      <c r="C31" s="48">
        <f>C30+C29+C28+C27+C26+C25+C24+C23+C22+C21+C20+C19+C18+C17+C16+C15</f>
        <v>4747</v>
      </c>
      <c r="D31" s="48">
        <f>D30+D29+D28+D27+D26+D25+D24+D23+D22+D21+D20+D19+D18+D17+D16+D15</f>
        <v>4747</v>
      </c>
    </row>
    <row r="34" spans="1:6" ht="15">
      <c r="A34" s="387" t="s">
        <v>370</v>
      </c>
      <c r="B34" s="416"/>
      <c r="C34" s="416"/>
      <c r="D34" s="416"/>
      <c r="F34" s="58"/>
    </row>
  </sheetData>
  <sheetProtection/>
  <mergeCells count="12">
    <mergeCell ref="A1:D1"/>
    <mergeCell ref="A2:D2"/>
    <mergeCell ref="A3:D3"/>
    <mergeCell ref="A4:D4"/>
    <mergeCell ref="A34:D34"/>
    <mergeCell ref="C13:D13"/>
    <mergeCell ref="A5:D5"/>
    <mergeCell ref="A10:D10"/>
    <mergeCell ref="A13:A14"/>
    <mergeCell ref="B8:D8"/>
    <mergeCell ref="B13:B14"/>
    <mergeCell ref="B6:D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C73"/>
  <sheetViews>
    <sheetView zoomScalePageLayoutView="0" workbookViewId="0" topLeftCell="A1">
      <selection activeCell="E4" sqref="E4"/>
    </sheetView>
  </sheetViews>
  <sheetFormatPr defaultColWidth="9.125" defaultRowHeight="12.75"/>
  <cols>
    <col min="1" max="1" width="10.625" style="90" customWidth="1"/>
    <col min="2" max="2" width="26.50390625" style="91" customWidth="1"/>
    <col min="3" max="3" width="80.625" style="89" customWidth="1"/>
    <col min="4" max="4" width="9.125" style="89" customWidth="1"/>
    <col min="5" max="5" width="28.125" style="89" customWidth="1"/>
    <col min="6" max="6" width="112.375" style="89" customWidth="1"/>
    <col min="7" max="16384" width="9.125" style="89" customWidth="1"/>
  </cols>
  <sheetData>
    <row r="1" spans="1:3" ht="15">
      <c r="A1" s="322" t="s">
        <v>361</v>
      </c>
      <c r="B1" s="322"/>
      <c r="C1" s="322"/>
    </row>
    <row r="2" spans="1:3" ht="15">
      <c r="A2" s="322" t="s">
        <v>360</v>
      </c>
      <c r="B2" s="322"/>
      <c r="C2" s="322"/>
    </row>
    <row r="3" spans="1:3" ht="15">
      <c r="A3" s="322" t="s">
        <v>359</v>
      </c>
      <c r="B3" s="322"/>
      <c r="C3" s="322"/>
    </row>
    <row r="4" spans="1:3" ht="15">
      <c r="A4" s="322" t="s">
        <v>358</v>
      </c>
      <c r="B4" s="322"/>
      <c r="C4" s="322"/>
    </row>
    <row r="5" spans="1:3" ht="15">
      <c r="A5" s="322" t="s">
        <v>357</v>
      </c>
      <c r="B5" s="322"/>
      <c r="C5" s="322"/>
    </row>
    <row r="6" ht="17.25" customHeight="1">
      <c r="C6" s="184" t="s">
        <v>1150</v>
      </c>
    </row>
    <row r="7" ht="17.25" customHeight="1">
      <c r="C7" s="184" t="s">
        <v>1217</v>
      </c>
    </row>
    <row r="9" spans="1:3" ht="36" customHeight="1">
      <c r="A9" s="316" t="s">
        <v>863</v>
      </c>
      <c r="B9" s="317"/>
      <c r="C9" s="317"/>
    </row>
    <row r="10" spans="2:3" ht="15">
      <c r="B10" s="171"/>
      <c r="C10" s="172"/>
    </row>
    <row r="11" spans="1:3" ht="15">
      <c r="A11" s="318" t="s">
        <v>22</v>
      </c>
      <c r="B11" s="318"/>
      <c r="C11" s="319" t="s">
        <v>1072</v>
      </c>
    </row>
    <row r="12" spans="1:3" ht="46.5">
      <c r="A12" s="173" t="s">
        <v>800</v>
      </c>
      <c r="B12" s="155" t="s">
        <v>21</v>
      </c>
      <c r="C12" s="320"/>
    </row>
    <row r="13" spans="1:3" ht="15">
      <c r="A13" s="155">
        <v>1</v>
      </c>
      <c r="B13" s="153">
        <v>2</v>
      </c>
      <c r="C13" s="155">
        <v>3</v>
      </c>
    </row>
    <row r="14" spans="1:3" ht="30.75">
      <c r="A14" s="175">
        <v>706</v>
      </c>
      <c r="B14" s="159"/>
      <c r="C14" s="159" t="s">
        <v>430</v>
      </c>
    </row>
    <row r="15" spans="1:3" ht="30.75">
      <c r="A15" s="155">
        <v>706</v>
      </c>
      <c r="B15" s="176" t="s">
        <v>1041</v>
      </c>
      <c r="C15" s="177" t="s">
        <v>802</v>
      </c>
    </row>
    <row r="16" spans="1:3" ht="78">
      <c r="A16" s="155">
        <v>706</v>
      </c>
      <c r="B16" s="176" t="s">
        <v>1078</v>
      </c>
      <c r="C16" s="157" t="s">
        <v>864</v>
      </c>
    </row>
    <row r="17" spans="1:3" ht="30.75">
      <c r="A17" s="155">
        <v>706</v>
      </c>
      <c r="B17" s="176" t="s">
        <v>688</v>
      </c>
      <c r="C17" s="177" t="s">
        <v>100</v>
      </c>
    </row>
    <row r="18" spans="1:3" ht="62.25">
      <c r="A18" s="174">
        <v>706</v>
      </c>
      <c r="B18" s="156" t="s">
        <v>453</v>
      </c>
      <c r="C18" s="178" t="s">
        <v>336</v>
      </c>
    </row>
    <row r="19" spans="1:3" ht="46.5">
      <c r="A19" s="155">
        <v>706</v>
      </c>
      <c r="B19" s="153" t="s">
        <v>805</v>
      </c>
      <c r="C19" s="157" t="s">
        <v>814</v>
      </c>
    </row>
    <row r="20" spans="1:3" ht="30.75">
      <c r="A20" s="155">
        <v>706</v>
      </c>
      <c r="B20" s="153" t="s">
        <v>806</v>
      </c>
      <c r="C20" s="157" t="s">
        <v>807</v>
      </c>
    </row>
    <row r="21" spans="1:3" ht="30.75">
      <c r="A21" s="155">
        <v>706</v>
      </c>
      <c r="B21" s="153" t="s">
        <v>808</v>
      </c>
      <c r="C21" s="157" t="s">
        <v>809</v>
      </c>
    </row>
    <row r="22" spans="1:3" ht="15">
      <c r="A22" s="155">
        <v>706</v>
      </c>
      <c r="B22" s="153" t="s">
        <v>810</v>
      </c>
      <c r="C22" s="157" t="s">
        <v>815</v>
      </c>
    </row>
    <row r="23" spans="1:3" ht="62.25">
      <c r="A23" s="155">
        <v>706</v>
      </c>
      <c r="B23" s="153" t="s">
        <v>811</v>
      </c>
      <c r="C23" s="157" t="s">
        <v>812</v>
      </c>
    </row>
    <row r="24" spans="1:3" ht="46.5">
      <c r="A24" s="155">
        <v>706</v>
      </c>
      <c r="B24" s="153" t="s">
        <v>813</v>
      </c>
      <c r="C24" s="157" t="s">
        <v>689</v>
      </c>
    </row>
    <row r="25" spans="1:3" ht="46.5">
      <c r="A25" s="155">
        <v>706</v>
      </c>
      <c r="B25" s="153" t="s">
        <v>101</v>
      </c>
      <c r="C25" s="157" t="s">
        <v>516</v>
      </c>
    </row>
    <row r="26" spans="1:3" ht="62.25">
      <c r="A26" s="155">
        <v>706</v>
      </c>
      <c r="B26" s="176" t="s">
        <v>690</v>
      </c>
      <c r="C26" s="177" t="s">
        <v>816</v>
      </c>
    </row>
    <row r="27" spans="1:3" ht="46.5">
      <c r="A27" s="155">
        <v>706</v>
      </c>
      <c r="B27" s="153" t="s">
        <v>1035</v>
      </c>
      <c r="C27" s="157" t="s">
        <v>1036</v>
      </c>
    </row>
    <row r="28" spans="1:3" ht="30.75">
      <c r="A28" s="155">
        <v>706</v>
      </c>
      <c r="B28" s="176" t="s">
        <v>109</v>
      </c>
      <c r="C28" s="177" t="s">
        <v>1040</v>
      </c>
    </row>
    <row r="29" spans="1:3" ht="15">
      <c r="A29" s="155">
        <v>706</v>
      </c>
      <c r="B29" s="176" t="s">
        <v>444</v>
      </c>
      <c r="C29" s="177" t="s">
        <v>691</v>
      </c>
    </row>
    <row r="30" spans="1:3" ht="31.5" customHeight="1">
      <c r="A30" s="155">
        <v>706</v>
      </c>
      <c r="B30" s="176" t="s">
        <v>896</v>
      </c>
      <c r="C30" s="177" t="s">
        <v>897</v>
      </c>
    </row>
    <row r="31" spans="1:3" s="179" customFormat="1" ht="16.5" customHeight="1">
      <c r="A31" s="155">
        <v>706</v>
      </c>
      <c r="B31" s="153" t="s">
        <v>865</v>
      </c>
      <c r="C31" s="156" t="s">
        <v>866</v>
      </c>
    </row>
    <row r="32" spans="1:3" ht="15">
      <c r="A32" s="155">
        <v>706</v>
      </c>
      <c r="B32" s="153" t="s">
        <v>861</v>
      </c>
      <c r="C32" s="153" t="s">
        <v>793</v>
      </c>
    </row>
    <row r="33" spans="1:3" ht="30.75">
      <c r="A33" s="180">
        <v>792</v>
      </c>
      <c r="B33" s="159"/>
      <c r="C33" s="159" t="s">
        <v>1029</v>
      </c>
    </row>
    <row r="34" spans="1:3" ht="30.75">
      <c r="A34" s="155">
        <v>792</v>
      </c>
      <c r="B34" s="176" t="s">
        <v>794</v>
      </c>
      <c r="C34" s="181" t="s">
        <v>795</v>
      </c>
    </row>
    <row r="35" spans="1:3" ht="15">
      <c r="A35" s="155">
        <v>792</v>
      </c>
      <c r="B35" s="153" t="s">
        <v>810</v>
      </c>
      <c r="C35" s="181" t="s">
        <v>815</v>
      </c>
    </row>
    <row r="36" spans="1:3" ht="62.25">
      <c r="A36" s="155">
        <v>792</v>
      </c>
      <c r="B36" s="153" t="s">
        <v>811</v>
      </c>
      <c r="C36" s="181" t="s">
        <v>812</v>
      </c>
    </row>
    <row r="37" spans="1:3" ht="46.5">
      <c r="A37" s="155">
        <v>792</v>
      </c>
      <c r="B37" s="153" t="s">
        <v>813</v>
      </c>
      <c r="C37" s="182" t="s">
        <v>689</v>
      </c>
    </row>
    <row r="38" spans="1:3" ht="46.5">
      <c r="A38" s="155">
        <v>792</v>
      </c>
      <c r="B38" s="153" t="s">
        <v>101</v>
      </c>
      <c r="C38" s="183" t="s">
        <v>516</v>
      </c>
    </row>
    <row r="39" spans="1:3" ht="30.75">
      <c r="A39" s="155">
        <v>792</v>
      </c>
      <c r="B39" s="176" t="s">
        <v>109</v>
      </c>
      <c r="C39" s="183" t="s">
        <v>1040</v>
      </c>
    </row>
    <row r="40" spans="1:3" ht="15">
      <c r="A40" s="155">
        <v>792</v>
      </c>
      <c r="B40" s="176" t="s">
        <v>444</v>
      </c>
      <c r="C40" s="183" t="s">
        <v>337</v>
      </c>
    </row>
    <row r="41" spans="1:3" ht="15">
      <c r="A41" s="155">
        <v>792</v>
      </c>
      <c r="B41" s="176" t="s">
        <v>896</v>
      </c>
      <c r="C41" s="183" t="s">
        <v>897</v>
      </c>
    </row>
    <row r="42" spans="1:3" ht="15">
      <c r="A42" s="155">
        <v>792</v>
      </c>
      <c r="B42" s="153" t="s">
        <v>460</v>
      </c>
      <c r="C42" s="153" t="s">
        <v>793</v>
      </c>
    </row>
    <row r="43" spans="1:3" ht="78">
      <c r="A43" s="180"/>
      <c r="B43" s="159"/>
      <c r="C43" s="159" t="s">
        <v>867</v>
      </c>
    </row>
    <row r="44" spans="1:3" ht="46.5">
      <c r="A44" s="155"/>
      <c r="B44" s="153" t="s">
        <v>792</v>
      </c>
      <c r="C44" s="157" t="s">
        <v>96</v>
      </c>
    </row>
    <row r="45" spans="1:3" ht="30.75">
      <c r="A45" s="155"/>
      <c r="B45" s="176" t="s">
        <v>882</v>
      </c>
      <c r="C45" s="177" t="s">
        <v>884</v>
      </c>
    </row>
    <row r="46" spans="1:3" ht="62.25">
      <c r="A46" s="155"/>
      <c r="B46" s="176" t="s">
        <v>453</v>
      </c>
      <c r="C46" s="177" t="s">
        <v>567</v>
      </c>
    </row>
    <row r="47" spans="1:3" ht="46.5">
      <c r="A47" s="155"/>
      <c r="B47" s="153" t="s">
        <v>868</v>
      </c>
      <c r="C47" s="157" t="s">
        <v>817</v>
      </c>
    </row>
    <row r="48" spans="1:3" ht="30.75">
      <c r="A48" s="155"/>
      <c r="B48" s="153" t="s">
        <v>869</v>
      </c>
      <c r="C48" s="157" t="s">
        <v>818</v>
      </c>
    </row>
    <row r="49" spans="1:3" ht="30.75">
      <c r="A49" s="155"/>
      <c r="B49" s="153" t="s">
        <v>806</v>
      </c>
      <c r="C49" s="157" t="s">
        <v>807</v>
      </c>
    </row>
    <row r="50" spans="1:3" ht="30.75">
      <c r="A50" s="155"/>
      <c r="B50" s="153" t="s">
        <v>808</v>
      </c>
      <c r="C50" s="157" t="s">
        <v>809</v>
      </c>
    </row>
    <row r="51" spans="1:3" ht="15">
      <c r="A51" s="155"/>
      <c r="B51" s="153" t="s">
        <v>810</v>
      </c>
      <c r="C51" s="157" t="s">
        <v>815</v>
      </c>
    </row>
    <row r="52" spans="1:3" ht="30.75">
      <c r="A52" s="155"/>
      <c r="B52" s="176" t="s">
        <v>431</v>
      </c>
      <c r="C52" s="177" t="s">
        <v>787</v>
      </c>
    </row>
    <row r="53" spans="1:3" ht="46.5">
      <c r="A53" s="155"/>
      <c r="B53" s="176" t="s">
        <v>454</v>
      </c>
      <c r="C53" s="177" t="s">
        <v>458</v>
      </c>
    </row>
    <row r="54" spans="1:3" ht="46.5">
      <c r="A54" s="155"/>
      <c r="B54" s="176" t="s">
        <v>455</v>
      </c>
      <c r="C54" s="177" t="s">
        <v>457</v>
      </c>
    </row>
    <row r="55" spans="1:3" ht="30.75">
      <c r="A55" s="155"/>
      <c r="B55" s="176" t="s">
        <v>885</v>
      </c>
      <c r="C55" s="177" t="s">
        <v>796</v>
      </c>
    </row>
    <row r="56" spans="1:3" ht="30.75">
      <c r="A56" s="155"/>
      <c r="B56" s="176" t="s">
        <v>459</v>
      </c>
      <c r="C56" s="177" t="s">
        <v>819</v>
      </c>
    </row>
    <row r="57" spans="1:3" ht="62.25">
      <c r="A57" s="155"/>
      <c r="B57" s="153" t="s">
        <v>811</v>
      </c>
      <c r="C57" s="157" t="s">
        <v>812</v>
      </c>
    </row>
    <row r="58" spans="1:3" ht="46.5">
      <c r="A58" s="155"/>
      <c r="B58" s="153" t="s">
        <v>813</v>
      </c>
      <c r="C58" s="157" t="s">
        <v>689</v>
      </c>
    </row>
    <row r="59" spans="1:3" ht="46.5">
      <c r="A59" s="155"/>
      <c r="B59" s="153" t="s">
        <v>1035</v>
      </c>
      <c r="C59" s="157" t="s">
        <v>1036</v>
      </c>
    </row>
    <row r="60" spans="1:3" ht="30.75">
      <c r="A60" s="155"/>
      <c r="B60" s="176" t="s">
        <v>109</v>
      </c>
      <c r="C60" s="177" t="s">
        <v>1040</v>
      </c>
    </row>
    <row r="61" spans="1:3" ht="15">
      <c r="A61" s="155"/>
      <c r="B61" s="176" t="s">
        <v>444</v>
      </c>
      <c r="C61" s="177" t="s">
        <v>445</v>
      </c>
    </row>
    <row r="62" spans="1:3" ht="15">
      <c r="A62" s="155"/>
      <c r="B62" s="176" t="s">
        <v>896</v>
      </c>
      <c r="C62" s="177" t="s">
        <v>897</v>
      </c>
    </row>
    <row r="63" spans="1:3" ht="15">
      <c r="A63" s="155"/>
      <c r="B63" s="153" t="s">
        <v>861</v>
      </c>
      <c r="C63" s="153" t="s">
        <v>870</v>
      </c>
    </row>
    <row r="65" spans="1:3" ht="15">
      <c r="A65" s="90" t="s">
        <v>568</v>
      </c>
      <c r="B65" s="323" t="s">
        <v>917</v>
      </c>
      <c r="C65" s="323"/>
    </row>
    <row r="66" spans="1:3" ht="15">
      <c r="A66" s="90" t="s">
        <v>692</v>
      </c>
      <c r="B66" s="324" t="s">
        <v>871</v>
      </c>
      <c r="C66" s="324"/>
    </row>
    <row r="67" spans="2:3" ht="15">
      <c r="B67" s="315" t="s">
        <v>872</v>
      </c>
      <c r="C67" s="315"/>
    </row>
    <row r="69" spans="1:3" ht="54" customHeight="1">
      <c r="A69" s="321" t="s">
        <v>628</v>
      </c>
      <c r="B69" s="321"/>
      <c r="C69" s="321"/>
    </row>
    <row r="70" ht="112.5" customHeight="1"/>
    <row r="71" ht="72" customHeight="1"/>
    <row r="73" spans="1:3" s="149" customFormat="1" ht="15">
      <c r="A73" s="90"/>
      <c r="B73" s="91"/>
      <c r="C73" s="89"/>
    </row>
  </sheetData>
  <sheetProtection/>
  <mergeCells count="12">
    <mergeCell ref="B65:C65"/>
    <mergeCell ref="B66:C66"/>
    <mergeCell ref="B67:C67"/>
    <mergeCell ref="A9:C9"/>
    <mergeCell ref="A11:B11"/>
    <mergeCell ref="C11:C12"/>
    <mergeCell ref="A69:C69"/>
    <mergeCell ref="A1:C1"/>
    <mergeCell ref="A2:C2"/>
    <mergeCell ref="A3:C3"/>
    <mergeCell ref="A5:C5"/>
    <mergeCell ref="A4:C4"/>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rgb="FF92D050"/>
  </sheetPr>
  <dimension ref="A1:E19"/>
  <sheetViews>
    <sheetView zoomScalePageLayoutView="0" workbookViewId="0" topLeftCell="A1">
      <selection activeCell="D6" sqref="D6"/>
    </sheetView>
  </sheetViews>
  <sheetFormatPr defaultColWidth="9.125" defaultRowHeight="12.75"/>
  <cols>
    <col min="1" max="1" width="7.125" style="50" customWidth="1"/>
    <col min="2" max="2" width="70.00390625" style="49" customWidth="1"/>
    <col min="3" max="3" width="16.00390625" style="49" customWidth="1"/>
    <col min="4" max="4" width="12.125" style="49" customWidth="1"/>
    <col min="5" max="16384" width="9.125" style="49" customWidth="1"/>
  </cols>
  <sheetData>
    <row r="1" spans="1:3" s="45" customFormat="1" ht="13.5">
      <c r="A1" s="325" t="s">
        <v>73</v>
      </c>
      <c r="B1" s="325"/>
      <c r="C1" s="325"/>
    </row>
    <row r="2" spans="1:3" s="45" customFormat="1" ht="13.5">
      <c r="A2" s="325" t="s">
        <v>54</v>
      </c>
      <c r="B2" s="325"/>
      <c r="C2" s="325"/>
    </row>
    <row r="3" spans="1:3" s="45" customFormat="1" ht="13.5">
      <c r="A3" s="325" t="s">
        <v>53</v>
      </c>
      <c r="B3" s="325"/>
      <c r="C3" s="325"/>
    </row>
    <row r="4" spans="1:3" s="45" customFormat="1" ht="13.5">
      <c r="A4" s="325" t="s">
        <v>51</v>
      </c>
      <c r="B4" s="325"/>
      <c r="C4" s="325"/>
    </row>
    <row r="5" spans="1:3" s="45" customFormat="1" ht="13.5">
      <c r="A5" s="325" t="s">
        <v>52</v>
      </c>
      <c r="B5" s="325"/>
      <c r="C5" s="325"/>
    </row>
    <row r="6" spans="2:3" ht="15">
      <c r="B6" s="45" t="s">
        <v>1148</v>
      </c>
      <c r="C6" s="45"/>
    </row>
    <row r="7" spans="2:3" ht="15">
      <c r="B7" s="45" t="s">
        <v>1222</v>
      </c>
      <c r="C7" s="45"/>
    </row>
    <row r="8" spans="2:3" ht="15">
      <c r="B8" s="382" t="s">
        <v>1221</v>
      </c>
      <c r="C8" s="415"/>
    </row>
    <row r="10" spans="1:4" ht="39.75" customHeight="1">
      <c r="A10" s="362" t="s">
        <v>381</v>
      </c>
      <c r="B10" s="362"/>
      <c r="C10" s="362"/>
      <c r="D10" s="46"/>
    </row>
    <row r="11" spans="1:4" ht="18" customHeight="1">
      <c r="A11" s="46"/>
      <c r="B11" s="46"/>
      <c r="C11" s="46"/>
      <c r="D11" s="46"/>
    </row>
    <row r="12" spans="1:4" ht="15.75" customHeight="1">
      <c r="A12" s="46"/>
      <c r="B12" s="46"/>
      <c r="C12" s="110" t="s">
        <v>125</v>
      </c>
      <c r="D12" s="46"/>
    </row>
    <row r="13" spans="1:3" ht="15">
      <c r="A13" s="417" t="s">
        <v>1077</v>
      </c>
      <c r="B13" s="417" t="s">
        <v>569</v>
      </c>
      <c r="C13" s="417" t="s">
        <v>1056</v>
      </c>
    </row>
    <row r="14" spans="1:3" ht="15">
      <c r="A14" s="417"/>
      <c r="B14" s="417"/>
      <c r="C14" s="417"/>
    </row>
    <row r="15" spans="1:3" ht="15">
      <c r="A15" s="56">
        <v>1</v>
      </c>
      <c r="B15" s="57" t="s">
        <v>353</v>
      </c>
      <c r="C15" s="47">
        <v>2000</v>
      </c>
    </row>
    <row r="16" spans="1:3" ht="15.75">
      <c r="A16" s="55"/>
      <c r="B16" s="53" t="s">
        <v>785</v>
      </c>
      <c r="C16" s="48">
        <f>C15</f>
        <v>2000</v>
      </c>
    </row>
    <row r="19" spans="1:5" ht="15">
      <c r="A19" s="387" t="s">
        <v>372</v>
      </c>
      <c r="B19" s="416"/>
      <c r="C19" s="416"/>
      <c r="E19" s="58"/>
    </row>
  </sheetData>
  <sheetProtection/>
  <mergeCells count="11">
    <mergeCell ref="A19:C19"/>
    <mergeCell ref="A5:C5"/>
    <mergeCell ref="A10:C10"/>
    <mergeCell ref="A1:C1"/>
    <mergeCell ref="A2:C2"/>
    <mergeCell ref="A3:C3"/>
    <mergeCell ref="A4:C4"/>
    <mergeCell ref="A13:A14"/>
    <mergeCell ref="B13:B14"/>
    <mergeCell ref="C13:C14"/>
    <mergeCell ref="B8:C8"/>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50"/>
  </sheetPr>
  <dimension ref="A1:E19"/>
  <sheetViews>
    <sheetView zoomScalePageLayoutView="0" workbookViewId="0" topLeftCell="A1">
      <selection activeCell="F9" sqref="F9"/>
    </sheetView>
  </sheetViews>
  <sheetFormatPr defaultColWidth="9.125" defaultRowHeight="12.75"/>
  <cols>
    <col min="1" max="1" width="7.125" style="50" customWidth="1"/>
    <col min="2" max="2" width="48.375" style="49" customWidth="1"/>
    <col min="3" max="3" width="14.50390625" style="49" customWidth="1"/>
    <col min="4" max="4" width="13.625" style="49" customWidth="1"/>
    <col min="5" max="16384" width="9.125" style="49" customWidth="1"/>
  </cols>
  <sheetData>
    <row r="1" spans="1:4" s="45" customFormat="1" ht="13.5">
      <c r="A1" s="325" t="s">
        <v>1186</v>
      </c>
      <c r="B1" s="325"/>
      <c r="C1" s="325"/>
      <c r="D1" s="325"/>
    </row>
    <row r="2" spans="1:4" s="45" customFormat="1" ht="13.5">
      <c r="A2" s="325" t="s">
        <v>1185</v>
      </c>
      <c r="B2" s="325"/>
      <c r="C2" s="325"/>
      <c r="D2" s="325"/>
    </row>
    <row r="3" spans="1:4" s="45" customFormat="1" ht="13.5">
      <c r="A3" s="325" t="s">
        <v>1187</v>
      </c>
      <c r="B3" s="325"/>
      <c r="C3" s="325"/>
      <c r="D3" s="325"/>
    </row>
    <row r="4" spans="1:4" s="45" customFormat="1" ht="13.5">
      <c r="A4" s="325" t="s">
        <v>1188</v>
      </c>
      <c r="B4" s="325"/>
      <c r="C4" s="325"/>
      <c r="D4" s="325"/>
    </row>
    <row r="5" spans="1:4" s="45" customFormat="1" ht="13.5">
      <c r="A5" s="325" t="s">
        <v>1189</v>
      </c>
      <c r="B5" s="325"/>
      <c r="C5" s="325"/>
      <c r="D5" s="325"/>
    </row>
    <row r="6" spans="2:4" ht="15">
      <c r="B6" s="382" t="s">
        <v>1190</v>
      </c>
      <c r="C6" s="382"/>
      <c r="D6" s="415"/>
    </row>
    <row r="7" spans="1:4" ht="15">
      <c r="A7" s="49"/>
      <c r="B7" s="145" t="s">
        <v>1262</v>
      </c>
      <c r="C7" s="45"/>
      <c r="D7" s="255"/>
    </row>
    <row r="8" spans="1:4" ht="15">
      <c r="A8" s="49"/>
      <c r="B8" s="145" t="s">
        <v>1261</v>
      </c>
      <c r="C8" s="45"/>
      <c r="D8" s="255"/>
    </row>
    <row r="10" spans="1:4" ht="51.75" customHeight="1">
      <c r="A10" s="418" t="s">
        <v>465</v>
      </c>
      <c r="B10" s="418"/>
      <c r="C10" s="418"/>
      <c r="D10" s="418"/>
    </row>
    <row r="11" spans="1:4" ht="19.5" customHeight="1">
      <c r="A11" s="112"/>
      <c r="B11" s="112"/>
      <c r="C11" s="112"/>
      <c r="D11" s="112"/>
    </row>
    <row r="12" spans="1:4" ht="22.5" customHeight="1">
      <c r="A12" s="104"/>
      <c r="B12" s="104"/>
      <c r="C12" s="104"/>
      <c r="D12" s="110" t="s">
        <v>125</v>
      </c>
    </row>
    <row r="13" spans="1:4" ht="15" customHeight="1">
      <c r="A13" s="417" t="s">
        <v>1077</v>
      </c>
      <c r="B13" s="417" t="s">
        <v>569</v>
      </c>
      <c r="C13" s="417" t="s">
        <v>1056</v>
      </c>
      <c r="D13" s="417"/>
    </row>
    <row r="14" spans="1:4" ht="15">
      <c r="A14" s="417"/>
      <c r="B14" s="417"/>
      <c r="C14" s="51" t="s">
        <v>29</v>
      </c>
      <c r="D14" s="55" t="s">
        <v>30</v>
      </c>
    </row>
    <row r="15" spans="1:4" ht="15">
      <c r="A15" s="56">
        <v>1</v>
      </c>
      <c r="B15" s="57" t="s">
        <v>353</v>
      </c>
      <c r="C15" s="47">
        <v>5000</v>
      </c>
      <c r="D15" s="47">
        <v>5000</v>
      </c>
    </row>
    <row r="16" spans="1:4" ht="15.75">
      <c r="A16" s="55"/>
      <c r="B16" s="53" t="s">
        <v>785</v>
      </c>
      <c r="C16" s="48">
        <f>C15</f>
        <v>5000</v>
      </c>
      <c r="D16" s="48">
        <f>D15</f>
        <v>5000</v>
      </c>
    </row>
    <row r="19" spans="1:5" ht="15">
      <c r="A19" s="387" t="s">
        <v>1184</v>
      </c>
      <c r="B19" s="416"/>
      <c r="C19" s="416"/>
      <c r="D19" s="314"/>
      <c r="E19" s="58"/>
    </row>
  </sheetData>
  <sheetProtection/>
  <mergeCells count="11">
    <mergeCell ref="A19:D19"/>
    <mergeCell ref="A5:D5"/>
    <mergeCell ref="A10:D10"/>
    <mergeCell ref="A13:A14"/>
    <mergeCell ref="B13:B14"/>
    <mergeCell ref="C13:D13"/>
    <mergeCell ref="B6:D6"/>
    <mergeCell ref="A1:D1"/>
    <mergeCell ref="A2:D2"/>
    <mergeCell ref="A3:D3"/>
    <mergeCell ref="A4:D4"/>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50"/>
  </sheetPr>
  <dimension ref="A1:D44"/>
  <sheetViews>
    <sheetView zoomScalePageLayoutView="0" workbookViewId="0" topLeftCell="A38">
      <selection activeCell="D43" sqref="D43"/>
    </sheetView>
  </sheetViews>
  <sheetFormatPr defaultColWidth="9.125" defaultRowHeight="12.75"/>
  <cols>
    <col min="1" max="1" width="7.125" style="7" customWidth="1"/>
    <col min="2" max="2" width="38.00390625" style="7" customWidth="1"/>
    <col min="3" max="3" width="30.50390625" style="7" customWidth="1"/>
    <col min="4" max="4" width="11.375" style="7" customWidth="1"/>
    <col min="5" max="16384" width="9.125" style="7" customWidth="1"/>
  </cols>
  <sheetData>
    <row r="1" spans="1:4" s="35" customFormat="1" ht="13.5">
      <c r="A1" s="368" t="s">
        <v>74</v>
      </c>
      <c r="B1" s="368"/>
      <c r="C1" s="368"/>
      <c r="D1" s="368"/>
    </row>
    <row r="2" spans="1:4" s="35" customFormat="1" ht="13.5">
      <c r="A2" s="368" t="s">
        <v>67</v>
      </c>
      <c r="B2" s="368"/>
      <c r="C2" s="368"/>
      <c r="D2" s="368"/>
    </row>
    <row r="3" spans="1:4" s="35" customFormat="1" ht="13.5">
      <c r="A3" s="368" t="s">
        <v>66</v>
      </c>
      <c r="B3" s="368"/>
      <c r="C3" s="368"/>
      <c r="D3" s="368"/>
    </row>
    <row r="4" spans="1:4" s="35" customFormat="1" ht="13.5">
      <c r="A4" s="368" t="s">
        <v>65</v>
      </c>
      <c r="B4" s="368"/>
      <c r="C4" s="368"/>
      <c r="D4" s="368"/>
    </row>
    <row r="5" spans="1:4" s="35" customFormat="1" ht="13.5">
      <c r="A5" s="117"/>
      <c r="B5" s="117"/>
      <c r="C5" s="356" t="s">
        <v>1089</v>
      </c>
      <c r="D5" s="356"/>
    </row>
    <row r="6" spans="1:4" s="116" customFormat="1" ht="13.5">
      <c r="A6" s="356" t="s">
        <v>1155</v>
      </c>
      <c r="B6" s="356"/>
      <c r="C6" s="356"/>
      <c r="D6" s="356"/>
    </row>
    <row r="7" spans="1:4" s="116" customFormat="1" ht="13.5">
      <c r="A7" s="117"/>
      <c r="B7" s="117"/>
      <c r="C7" s="117" t="s">
        <v>1264</v>
      </c>
      <c r="D7" s="117"/>
    </row>
    <row r="8" spans="1:4" s="116" customFormat="1" ht="13.5">
      <c r="A8" s="117"/>
      <c r="B8" s="117"/>
      <c r="C8" s="117" t="s">
        <v>1263</v>
      </c>
      <c r="D8" s="117"/>
    </row>
    <row r="9" spans="1:4" s="116" customFormat="1" ht="13.5">
      <c r="A9" s="117"/>
      <c r="B9" s="117"/>
      <c r="C9" s="117"/>
      <c r="D9" s="117"/>
    </row>
    <row r="10" spans="1:4" ht="46.5" customHeight="1">
      <c r="A10" s="420" t="s">
        <v>711</v>
      </c>
      <c r="B10" s="420"/>
      <c r="C10" s="420"/>
      <c r="D10" s="420"/>
    </row>
    <row r="11" spans="1:4" ht="12.75" customHeight="1">
      <c r="A11" s="118"/>
      <c r="B11" s="118"/>
      <c r="C11" s="118"/>
      <c r="D11" s="118"/>
    </row>
    <row r="12" spans="1:4" ht="30" customHeight="1">
      <c r="A12" s="421" t="s">
        <v>1077</v>
      </c>
      <c r="B12" s="421" t="s">
        <v>569</v>
      </c>
      <c r="C12" s="421" t="s">
        <v>712</v>
      </c>
      <c r="D12" s="421" t="s">
        <v>713</v>
      </c>
    </row>
    <row r="13" spans="1:4" ht="20.25" customHeight="1">
      <c r="A13" s="421"/>
      <c r="B13" s="421"/>
      <c r="C13" s="421"/>
      <c r="D13" s="421"/>
    </row>
    <row r="14" spans="1:4" s="129" customFormat="1" ht="52.5" customHeight="1">
      <c r="A14" s="130">
        <v>1</v>
      </c>
      <c r="B14" s="135" t="s">
        <v>1090</v>
      </c>
      <c r="C14" s="136" t="s">
        <v>1091</v>
      </c>
      <c r="D14" s="133">
        <v>162</v>
      </c>
    </row>
    <row r="15" spans="1:4" s="129" customFormat="1" ht="52.5" customHeight="1">
      <c r="A15" s="130">
        <v>2</v>
      </c>
      <c r="B15" s="135" t="s">
        <v>1092</v>
      </c>
      <c r="C15" s="136" t="s">
        <v>1091</v>
      </c>
      <c r="D15" s="133">
        <v>90</v>
      </c>
    </row>
    <row r="16" spans="1:4" s="129" customFormat="1" ht="48" customHeight="1">
      <c r="A16" s="130">
        <v>3</v>
      </c>
      <c r="B16" s="135" t="s">
        <v>1200</v>
      </c>
      <c r="C16" s="136" t="s">
        <v>1201</v>
      </c>
      <c r="D16" s="133">
        <v>390</v>
      </c>
    </row>
    <row r="17" spans="1:4" s="129" customFormat="1" ht="48" customHeight="1">
      <c r="A17" s="130">
        <v>4</v>
      </c>
      <c r="B17" s="135" t="s">
        <v>1200</v>
      </c>
      <c r="C17" s="79" t="s">
        <v>1202</v>
      </c>
      <c r="D17" s="111">
        <v>150</v>
      </c>
    </row>
    <row r="18" spans="1:4" s="129" customFormat="1" ht="48" customHeight="1">
      <c r="A18" s="130">
        <v>5</v>
      </c>
      <c r="B18" s="135" t="s">
        <v>1200</v>
      </c>
      <c r="C18" s="136" t="s">
        <v>1091</v>
      </c>
      <c r="D18" s="111">
        <v>90</v>
      </c>
    </row>
    <row r="19" spans="1:4" s="129" customFormat="1" ht="52.5" customHeight="1">
      <c r="A19" s="130">
        <v>6</v>
      </c>
      <c r="B19" s="135" t="s">
        <v>1093</v>
      </c>
      <c r="C19" s="136" t="s">
        <v>1091</v>
      </c>
      <c r="D19" s="133">
        <v>126</v>
      </c>
    </row>
    <row r="20" spans="1:4" s="129" customFormat="1" ht="52.5" customHeight="1">
      <c r="A20" s="130">
        <v>7</v>
      </c>
      <c r="B20" s="135" t="s">
        <v>1094</v>
      </c>
      <c r="C20" s="136" t="s">
        <v>1091</v>
      </c>
      <c r="D20" s="133">
        <v>18</v>
      </c>
    </row>
    <row r="21" spans="1:4" s="129" customFormat="1" ht="52.5" customHeight="1">
      <c r="A21" s="130">
        <v>8</v>
      </c>
      <c r="B21" s="135" t="s">
        <v>1095</v>
      </c>
      <c r="C21" s="136" t="s">
        <v>1091</v>
      </c>
      <c r="D21" s="133">
        <v>72</v>
      </c>
    </row>
    <row r="22" spans="1:4" s="129" customFormat="1" ht="52.5" customHeight="1">
      <c r="A22" s="130">
        <v>9</v>
      </c>
      <c r="B22" s="135" t="s">
        <v>1096</v>
      </c>
      <c r="C22" s="136" t="s">
        <v>1091</v>
      </c>
      <c r="D22" s="133">
        <v>144</v>
      </c>
    </row>
    <row r="23" spans="1:4" s="129" customFormat="1" ht="52.5" customHeight="1">
      <c r="A23" s="120">
        <v>10</v>
      </c>
      <c r="B23" s="137" t="s">
        <v>716</v>
      </c>
      <c r="C23" s="136" t="s">
        <v>715</v>
      </c>
      <c r="D23" s="121">
        <v>500</v>
      </c>
    </row>
    <row r="24" spans="1:4" s="129" customFormat="1" ht="54" customHeight="1">
      <c r="A24" s="130">
        <v>11</v>
      </c>
      <c r="B24" s="135" t="s">
        <v>716</v>
      </c>
      <c r="C24" s="136" t="s">
        <v>1091</v>
      </c>
      <c r="D24" s="134">
        <v>72</v>
      </c>
    </row>
    <row r="25" spans="1:4" s="129" customFormat="1" ht="46.5">
      <c r="A25" s="130">
        <v>12</v>
      </c>
      <c r="B25" s="137" t="s">
        <v>1097</v>
      </c>
      <c r="C25" s="136" t="s">
        <v>1091</v>
      </c>
      <c r="D25" s="134">
        <v>36</v>
      </c>
    </row>
    <row r="26" spans="1:4" s="129" customFormat="1" ht="49.5" customHeight="1">
      <c r="A26" s="130">
        <v>13</v>
      </c>
      <c r="B26" s="137" t="s">
        <v>1098</v>
      </c>
      <c r="C26" s="136" t="s">
        <v>1091</v>
      </c>
      <c r="D26" s="134">
        <v>90</v>
      </c>
    </row>
    <row r="27" spans="1:4" s="129" customFormat="1" ht="49.5" customHeight="1">
      <c r="A27" s="130">
        <v>14</v>
      </c>
      <c r="B27" s="137" t="s">
        <v>1098</v>
      </c>
      <c r="C27" s="79" t="s">
        <v>1201</v>
      </c>
      <c r="D27" s="73">
        <v>390</v>
      </c>
    </row>
    <row r="28" spans="1:4" s="129" customFormat="1" ht="51" customHeight="1">
      <c r="A28" s="130">
        <v>15</v>
      </c>
      <c r="B28" s="137" t="s">
        <v>1087</v>
      </c>
      <c r="C28" s="136" t="s">
        <v>1091</v>
      </c>
      <c r="D28" s="134">
        <v>54</v>
      </c>
    </row>
    <row r="29" spans="1:4" ht="63" customHeight="1">
      <c r="A29" s="120">
        <v>16</v>
      </c>
      <c r="B29" s="135" t="s">
        <v>714</v>
      </c>
      <c r="C29" s="136" t="s">
        <v>715</v>
      </c>
      <c r="D29" s="121">
        <v>500</v>
      </c>
    </row>
    <row r="30" spans="1:4" ht="48.75" customHeight="1">
      <c r="A30" s="120">
        <v>17</v>
      </c>
      <c r="B30" s="135" t="s">
        <v>714</v>
      </c>
      <c r="C30" s="136" t="s">
        <v>1091</v>
      </c>
      <c r="D30" s="121">
        <v>120</v>
      </c>
    </row>
    <row r="31" spans="1:4" ht="55.5" customHeight="1">
      <c r="A31" s="130">
        <v>18</v>
      </c>
      <c r="B31" s="131" t="s">
        <v>1088</v>
      </c>
      <c r="C31" s="132" t="s">
        <v>1091</v>
      </c>
      <c r="D31" s="134">
        <v>144</v>
      </c>
    </row>
    <row r="32" spans="1:4" ht="57.75" customHeight="1">
      <c r="A32" s="130">
        <v>19</v>
      </c>
      <c r="B32" s="131" t="s">
        <v>1088</v>
      </c>
      <c r="C32" s="132" t="s">
        <v>1099</v>
      </c>
      <c r="D32" s="134">
        <v>50</v>
      </c>
    </row>
    <row r="33" spans="1:4" ht="54.75" customHeight="1">
      <c r="A33" s="130">
        <v>20</v>
      </c>
      <c r="B33" s="131" t="s">
        <v>1100</v>
      </c>
      <c r="C33" s="132" t="s">
        <v>1091</v>
      </c>
      <c r="D33" s="134">
        <v>72</v>
      </c>
    </row>
    <row r="34" spans="1:4" ht="57" customHeight="1">
      <c r="A34" s="130">
        <v>21</v>
      </c>
      <c r="B34" s="131" t="s">
        <v>1100</v>
      </c>
      <c r="C34" s="79" t="s">
        <v>1201</v>
      </c>
      <c r="D34" s="73">
        <v>390</v>
      </c>
    </row>
    <row r="35" spans="1:4" ht="46.5">
      <c r="A35" s="130">
        <v>22</v>
      </c>
      <c r="B35" s="131" t="s">
        <v>1101</v>
      </c>
      <c r="C35" s="132" t="s">
        <v>1091</v>
      </c>
      <c r="D35" s="134">
        <v>36</v>
      </c>
    </row>
    <row r="36" spans="1:4" ht="49.5" customHeight="1">
      <c r="A36" s="120">
        <v>23</v>
      </c>
      <c r="B36" s="137" t="s">
        <v>717</v>
      </c>
      <c r="C36" s="136" t="s">
        <v>718</v>
      </c>
      <c r="D36" s="121">
        <v>6000</v>
      </c>
    </row>
    <row r="37" spans="1:4" ht="77.25" customHeight="1">
      <c r="A37" s="120">
        <v>24</v>
      </c>
      <c r="B37" s="137" t="s">
        <v>717</v>
      </c>
      <c r="C37" s="136" t="s">
        <v>719</v>
      </c>
      <c r="D37" s="121">
        <v>350</v>
      </c>
    </row>
    <row r="38" spans="1:4" ht="77.25" customHeight="1">
      <c r="A38" s="120">
        <v>25</v>
      </c>
      <c r="B38" s="137" t="s">
        <v>717</v>
      </c>
      <c r="C38" s="132" t="s">
        <v>1102</v>
      </c>
      <c r="D38" s="134">
        <v>10841</v>
      </c>
    </row>
    <row r="39" spans="1:4" ht="77.25" customHeight="1">
      <c r="A39" s="120">
        <v>26</v>
      </c>
      <c r="B39" s="137" t="s">
        <v>717</v>
      </c>
      <c r="C39" s="79" t="s">
        <v>1102</v>
      </c>
      <c r="D39" s="134">
        <v>23000</v>
      </c>
    </row>
    <row r="40" spans="1:4" ht="77.25" customHeight="1">
      <c r="A40" s="120">
        <v>27</v>
      </c>
      <c r="B40" s="137" t="s">
        <v>717</v>
      </c>
      <c r="C40" s="79" t="s">
        <v>1203</v>
      </c>
      <c r="D40" s="134">
        <v>3200</v>
      </c>
    </row>
    <row r="41" spans="1:4" ht="109.5" customHeight="1">
      <c r="A41" s="120">
        <v>28</v>
      </c>
      <c r="B41" s="137" t="s">
        <v>717</v>
      </c>
      <c r="C41" s="79" t="s">
        <v>1204</v>
      </c>
      <c r="D41" s="134">
        <v>900</v>
      </c>
    </row>
    <row r="42" spans="1:4" ht="15.75">
      <c r="A42" s="119"/>
      <c r="B42" s="122" t="s">
        <v>785</v>
      </c>
      <c r="C42" s="24"/>
      <c r="D42" s="121">
        <f>D38+D37+D36+D35+D33+D32+D31+D30+D29+D28+D26+D25+D24+D23+D22+D21+D20+D19+D15+D14+D41+D40+D39+D34+D27+D17+D16+D18</f>
        <v>47987</v>
      </c>
    </row>
    <row r="44" spans="1:4" ht="15">
      <c r="A44" s="419" t="s">
        <v>720</v>
      </c>
      <c r="B44" s="419"/>
      <c r="C44" s="419"/>
      <c r="D44" s="419"/>
    </row>
    <row r="45" ht="15" customHeight="1"/>
  </sheetData>
  <sheetProtection/>
  <mergeCells count="12">
    <mergeCell ref="C12:C13"/>
    <mergeCell ref="D12:D13"/>
    <mergeCell ref="A1:D1"/>
    <mergeCell ref="A2:D2"/>
    <mergeCell ref="A3:D3"/>
    <mergeCell ref="A4:D4"/>
    <mergeCell ref="A44:D44"/>
    <mergeCell ref="C5:D5"/>
    <mergeCell ref="A6:D6"/>
    <mergeCell ref="A10:D10"/>
    <mergeCell ref="A12:A13"/>
    <mergeCell ref="B12:B13"/>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92D050"/>
  </sheetPr>
  <dimension ref="A1:E17"/>
  <sheetViews>
    <sheetView zoomScalePageLayoutView="0" workbookViewId="0" topLeftCell="A1">
      <selection activeCell="C15" sqref="C15"/>
    </sheetView>
  </sheetViews>
  <sheetFormatPr defaultColWidth="9.00390625" defaultRowHeight="12.75"/>
  <cols>
    <col min="1" max="1" width="23.375" style="138" customWidth="1"/>
    <col min="2" max="2" width="47.625" style="138" customWidth="1"/>
    <col min="3" max="3" width="20.875" style="138" customWidth="1"/>
    <col min="4" max="16384" width="8.875" style="138" customWidth="1"/>
  </cols>
  <sheetData>
    <row r="1" spans="1:3" s="124" customFormat="1" ht="15">
      <c r="A1" s="310" t="s">
        <v>56</v>
      </c>
      <c r="B1" s="310"/>
      <c r="C1" s="310"/>
    </row>
    <row r="2" spans="1:3" s="124" customFormat="1" ht="15">
      <c r="A2" s="310" t="s">
        <v>667</v>
      </c>
      <c r="B2" s="310"/>
      <c r="C2" s="310"/>
    </row>
    <row r="3" spans="1:3" s="124" customFormat="1" ht="15">
      <c r="A3" s="310" t="s">
        <v>55</v>
      </c>
      <c r="B3" s="310"/>
      <c r="C3" s="310"/>
    </row>
    <row r="4" spans="1:3" s="124" customFormat="1" ht="15">
      <c r="A4" s="310" t="s">
        <v>670</v>
      </c>
      <c r="B4" s="310"/>
      <c r="C4" s="310"/>
    </row>
    <row r="5" spans="1:3" s="124" customFormat="1" ht="15">
      <c r="A5" s="310" t="s">
        <v>625</v>
      </c>
      <c r="B5" s="310"/>
      <c r="C5" s="310"/>
    </row>
    <row r="6" spans="1:3" s="124" customFormat="1" ht="15">
      <c r="A6" s="126"/>
      <c r="B6" s="126" t="s">
        <v>1103</v>
      </c>
      <c r="C6" s="126"/>
    </row>
    <row r="7" spans="1:3" s="124" customFormat="1" ht="15">
      <c r="A7" s="126"/>
      <c r="B7" s="126" t="s">
        <v>1266</v>
      </c>
      <c r="C7" s="126"/>
    </row>
    <row r="8" spans="1:3" s="124" customFormat="1" ht="15">
      <c r="A8" s="126"/>
      <c r="B8" s="126" t="s">
        <v>1265</v>
      </c>
      <c r="C8" s="126"/>
    </row>
    <row r="9" spans="1:3" s="124" customFormat="1" ht="15">
      <c r="A9" s="426" t="s">
        <v>721</v>
      </c>
      <c r="B9" s="426"/>
      <c r="C9" s="426"/>
    </row>
    <row r="10" spans="1:3" s="124" customFormat="1" ht="37.5" customHeight="1">
      <c r="A10" s="312" t="s">
        <v>1104</v>
      </c>
      <c r="B10" s="312"/>
      <c r="C10" s="312"/>
    </row>
    <row r="11" spans="1:3" s="124" customFormat="1" ht="15">
      <c r="A11" s="151"/>
      <c r="B11" s="151"/>
      <c r="C11" s="256" t="s">
        <v>666</v>
      </c>
    </row>
    <row r="12" spans="1:3" s="124" customFormat="1" ht="12" customHeight="1">
      <c r="A12" s="425" t="s">
        <v>722</v>
      </c>
      <c r="B12" s="425" t="s">
        <v>723</v>
      </c>
      <c r="C12" s="425" t="s">
        <v>1056</v>
      </c>
    </row>
    <row r="13" spans="1:3" s="124" customFormat="1" ht="12" customHeight="1">
      <c r="A13" s="425"/>
      <c r="B13" s="425"/>
      <c r="C13" s="425"/>
    </row>
    <row r="14" spans="1:3" s="124" customFormat="1" ht="30.75">
      <c r="A14" s="257" t="s">
        <v>724</v>
      </c>
      <c r="B14" s="71" t="s">
        <v>725</v>
      </c>
      <c r="C14" s="258">
        <v>113004.562</v>
      </c>
    </row>
    <row r="15" spans="1:3" s="124" customFormat="1" ht="15.75">
      <c r="A15" s="422" t="s">
        <v>726</v>
      </c>
      <c r="B15" s="423"/>
      <c r="C15" s="259">
        <f>C14</f>
        <v>113004.562</v>
      </c>
    </row>
    <row r="16" s="124" customFormat="1" ht="15"/>
    <row r="17" spans="1:5" s="124" customFormat="1" ht="15" customHeight="1">
      <c r="A17" s="309" t="s">
        <v>727</v>
      </c>
      <c r="B17" s="424"/>
      <c r="C17" s="424"/>
      <c r="D17" s="41"/>
      <c r="E17" s="41"/>
    </row>
    <row r="18" s="124" customFormat="1" ht="15"/>
  </sheetData>
  <sheetProtection/>
  <mergeCells count="12">
    <mergeCell ref="A1:C1"/>
    <mergeCell ref="A2:C2"/>
    <mergeCell ref="A3:C3"/>
    <mergeCell ref="A4:C4"/>
    <mergeCell ref="A15:B15"/>
    <mergeCell ref="A17:C17"/>
    <mergeCell ref="A12:A13"/>
    <mergeCell ref="B12:B13"/>
    <mergeCell ref="A5:C5"/>
    <mergeCell ref="C12:C13"/>
    <mergeCell ref="A9:C9"/>
    <mergeCell ref="A10:C1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J25"/>
  <sheetViews>
    <sheetView zoomScalePageLayoutView="0" workbookViewId="0" topLeftCell="A14">
      <selection activeCell="I14" sqref="I14"/>
    </sheetView>
  </sheetViews>
  <sheetFormatPr defaultColWidth="9.125" defaultRowHeight="12.75"/>
  <cols>
    <col min="1" max="1" width="2.50390625" style="66" customWidth="1"/>
    <col min="2" max="2" width="47.125" style="66" customWidth="1"/>
    <col min="3" max="3" width="17.125" style="66" customWidth="1"/>
    <col min="4" max="4" width="16.625" style="66" customWidth="1"/>
    <col min="5" max="5" width="18.25390625" style="66" customWidth="1"/>
    <col min="6" max="6" width="32.50390625" style="66" customWidth="1"/>
    <col min="7" max="16384" width="9.125" style="66" customWidth="1"/>
  </cols>
  <sheetData>
    <row r="1" spans="1:10" s="116" customFormat="1" ht="13.5" customHeight="1">
      <c r="A1" s="356"/>
      <c r="B1" s="356"/>
      <c r="C1" s="356"/>
      <c r="D1" s="367"/>
      <c r="E1" s="367"/>
      <c r="F1" s="356" t="s">
        <v>1173</v>
      </c>
      <c r="G1" s="356"/>
      <c r="H1" s="356"/>
      <c r="I1" s="367"/>
      <c r="J1" s="367"/>
    </row>
    <row r="2" spans="1:10" s="116" customFormat="1" ht="13.5" customHeight="1">
      <c r="A2" s="356"/>
      <c r="B2" s="356"/>
      <c r="C2" s="356"/>
      <c r="D2" s="367"/>
      <c r="E2" s="367"/>
      <c r="F2" s="356" t="s">
        <v>1174</v>
      </c>
      <c r="G2" s="356"/>
      <c r="H2" s="356"/>
      <c r="I2" s="367"/>
      <c r="J2" s="367"/>
    </row>
    <row r="3" spans="1:10" s="116" customFormat="1" ht="13.5" customHeight="1">
      <c r="A3" s="356"/>
      <c r="B3" s="356"/>
      <c r="C3" s="356"/>
      <c r="D3" s="367"/>
      <c r="E3" s="367"/>
      <c r="F3" s="356" t="s">
        <v>436</v>
      </c>
      <c r="G3" s="356"/>
      <c r="H3" s="356"/>
      <c r="I3" s="367"/>
      <c r="J3" s="367"/>
    </row>
    <row r="4" spans="1:10" s="116" customFormat="1" ht="13.5" customHeight="1">
      <c r="A4" s="356"/>
      <c r="B4" s="356"/>
      <c r="C4" s="356"/>
      <c r="D4" s="367"/>
      <c r="E4" s="367"/>
      <c r="F4" s="356" t="s">
        <v>1053</v>
      </c>
      <c r="G4" s="356"/>
      <c r="H4" s="356"/>
      <c r="I4" s="367"/>
      <c r="J4" s="367"/>
    </row>
    <row r="5" spans="1:10" s="116" customFormat="1" ht="13.5" customHeight="1">
      <c r="A5" s="356"/>
      <c r="B5" s="356"/>
      <c r="C5" s="356"/>
      <c r="D5" s="367"/>
      <c r="E5" s="367"/>
      <c r="F5" s="356" t="s">
        <v>622</v>
      </c>
      <c r="G5" s="356"/>
      <c r="H5" s="356"/>
      <c r="I5" s="367"/>
      <c r="J5" s="367"/>
    </row>
    <row r="6" spans="1:10" s="116" customFormat="1" ht="13.5" customHeight="1">
      <c r="A6" s="117"/>
      <c r="B6" s="117"/>
      <c r="C6" s="117"/>
      <c r="D6" s="146"/>
      <c r="E6" s="146"/>
      <c r="F6" s="117" t="s">
        <v>1268</v>
      </c>
      <c r="G6" s="117"/>
      <c r="H6" s="117"/>
      <c r="I6" s="146"/>
      <c r="J6" s="146"/>
    </row>
    <row r="7" spans="1:10" s="116" customFormat="1" ht="13.5" customHeight="1">
      <c r="A7" s="117"/>
      <c r="B7" s="117"/>
      <c r="C7" s="117"/>
      <c r="D7" s="146"/>
      <c r="E7" s="146"/>
      <c r="F7" s="117" t="s">
        <v>1269</v>
      </c>
      <c r="G7" s="117"/>
      <c r="H7" s="117"/>
      <c r="I7" s="146"/>
      <c r="J7" s="146"/>
    </row>
    <row r="8" spans="1:10" s="116" customFormat="1" ht="13.5" customHeight="1">
      <c r="A8" s="117"/>
      <c r="B8" s="117"/>
      <c r="C8" s="117"/>
      <c r="D8" s="146"/>
      <c r="E8" s="146"/>
      <c r="F8" s="117" t="s">
        <v>1267</v>
      </c>
      <c r="G8" s="117"/>
      <c r="H8" s="117"/>
      <c r="I8" s="146"/>
      <c r="J8" s="146"/>
    </row>
    <row r="9" spans="1:10" s="116" customFormat="1" ht="13.5" customHeight="1">
      <c r="A9" s="117"/>
      <c r="B9" s="117"/>
      <c r="C9" s="117"/>
      <c r="D9" s="146"/>
      <c r="E9" s="146"/>
      <c r="F9" s="117"/>
      <c r="G9" s="117"/>
      <c r="H9" s="117"/>
      <c r="I9" s="146"/>
      <c r="J9" s="146"/>
    </row>
    <row r="10" spans="1:6" ht="45" customHeight="1">
      <c r="A10" s="418" t="s">
        <v>1175</v>
      </c>
      <c r="B10" s="418"/>
      <c r="C10" s="418"/>
      <c r="D10" s="433"/>
      <c r="E10" s="433"/>
      <c r="F10" s="433"/>
    </row>
    <row r="11" spans="1:3" ht="12.75" customHeight="1">
      <c r="A11" s="140"/>
      <c r="B11" s="140"/>
      <c r="C11" s="140"/>
    </row>
    <row r="12" spans="1:6" ht="12.75" customHeight="1">
      <c r="A12" s="417" t="s">
        <v>1077</v>
      </c>
      <c r="B12" s="417" t="s">
        <v>569</v>
      </c>
      <c r="C12" s="417" t="s">
        <v>713</v>
      </c>
      <c r="D12" s="427" t="s">
        <v>1168</v>
      </c>
      <c r="E12" s="428"/>
      <c r="F12" s="364"/>
    </row>
    <row r="13" spans="1:6" ht="30" customHeight="1">
      <c r="A13" s="434"/>
      <c r="B13" s="434"/>
      <c r="C13" s="434"/>
      <c r="D13" s="429" t="s">
        <v>1169</v>
      </c>
      <c r="E13" s="429" t="s">
        <v>1170</v>
      </c>
      <c r="F13" s="431" t="s">
        <v>1171</v>
      </c>
    </row>
    <row r="14" spans="1:6" ht="77.25" customHeight="1">
      <c r="A14" s="434"/>
      <c r="B14" s="434"/>
      <c r="C14" s="434"/>
      <c r="D14" s="430"/>
      <c r="E14" s="430"/>
      <c r="F14" s="432"/>
    </row>
    <row r="15" spans="1:6" ht="36.75" customHeight="1">
      <c r="A15" s="70">
        <v>1</v>
      </c>
      <c r="B15" s="57" t="s">
        <v>1090</v>
      </c>
      <c r="C15" s="200">
        <f aca="true" t="shared" si="0" ref="C15:C21">E15+D15+F15</f>
        <v>100</v>
      </c>
      <c r="D15" s="261"/>
      <c r="E15" s="261"/>
      <c r="F15" s="262">
        <v>100</v>
      </c>
    </row>
    <row r="16" spans="1:6" ht="36.75" customHeight="1">
      <c r="A16" s="70">
        <v>2</v>
      </c>
      <c r="B16" s="57" t="s">
        <v>1092</v>
      </c>
      <c r="C16" s="200">
        <f t="shared" si="0"/>
        <v>100</v>
      </c>
      <c r="D16" s="261"/>
      <c r="E16" s="261"/>
      <c r="F16" s="262">
        <v>100</v>
      </c>
    </row>
    <row r="17" spans="1:6" ht="36.75" customHeight="1">
      <c r="A17" s="70">
        <v>3</v>
      </c>
      <c r="B17" s="57" t="s">
        <v>1096</v>
      </c>
      <c r="C17" s="200">
        <f t="shared" si="0"/>
        <v>160</v>
      </c>
      <c r="D17" s="261"/>
      <c r="E17" s="261"/>
      <c r="F17" s="262">
        <v>160</v>
      </c>
    </row>
    <row r="18" spans="1:6" ht="36.75" customHeight="1">
      <c r="A18" s="70">
        <v>4</v>
      </c>
      <c r="B18" s="57" t="s">
        <v>716</v>
      </c>
      <c r="C18" s="200">
        <f t="shared" si="0"/>
        <v>150</v>
      </c>
      <c r="D18" s="261"/>
      <c r="E18" s="261"/>
      <c r="F18" s="262">
        <v>150</v>
      </c>
    </row>
    <row r="19" spans="1:6" ht="30.75" customHeight="1">
      <c r="A19" s="141">
        <v>5</v>
      </c>
      <c r="B19" s="52" t="s">
        <v>1087</v>
      </c>
      <c r="C19" s="263">
        <f t="shared" si="0"/>
        <v>11740.35</v>
      </c>
      <c r="D19" s="263">
        <v>11740.35</v>
      </c>
      <c r="E19" s="51"/>
      <c r="F19" s="262"/>
    </row>
    <row r="20" spans="1:6" ht="30.75" customHeight="1">
      <c r="A20" s="141">
        <v>6</v>
      </c>
      <c r="B20" s="52" t="s">
        <v>714</v>
      </c>
      <c r="C20" s="263">
        <f t="shared" si="0"/>
        <v>125</v>
      </c>
      <c r="D20" s="263"/>
      <c r="E20" s="51"/>
      <c r="F20" s="262">
        <v>125</v>
      </c>
    </row>
    <row r="21" spans="1:6" ht="33" customHeight="1">
      <c r="A21" s="141">
        <v>7</v>
      </c>
      <c r="B21" s="52" t="s">
        <v>1088</v>
      </c>
      <c r="C21" s="263">
        <f t="shared" si="0"/>
        <v>36906.3</v>
      </c>
      <c r="D21" s="263">
        <v>36756.3</v>
      </c>
      <c r="E21" s="51"/>
      <c r="F21" s="262">
        <v>150</v>
      </c>
    </row>
    <row r="22" spans="1:6" ht="30" customHeight="1">
      <c r="A22" s="141">
        <v>8</v>
      </c>
      <c r="B22" s="52" t="s">
        <v>717</v>
      </c>
      <c r="C22" s="263">
        <f>E22+D22+F22</f>
        <v>5921.361</v>
      </c>
      <c r="D22" s="263"/>
      <c r="E22" s="263">
        <v>5921.361</v>
      </c>
      <c r="F22" s="262"/>
    </row>
    <row r="23" spans="1:6" ht="15.75">
      <c r="A23" s="51"/>
      <c r="B23" s="264" t="s">
        <v>785</v>
      </c>
      <c r="C23" s="144">
        <f>C21+C19+C22+C20+C18+C17+C16+C15</f>
        <v>55203.011</v>
      </c>
      <c r="D23" s="144">
        <f>D21+D19+D22+D20+D18+D17+D16+D15</f>
        <v>48496.65</v>
      </c>
      <c r="E23" s="144">
        <f>E21+E19+E22+E20+E18+E17+E16+E15</f>
        <v>5921.361</v>
      </c>
      <c r="F23" s="265">
        <f>F21+F19+F22+F20+F18+F17+F16+F15</f>
        <v>785</v>
      </c>
    </row>
    <row r="25" spans="1:6" ht="15">
      <c r="A25" s="380" t="s">
        <v>720</v>
      </c>
      <c r="B25" s="380"/>
      <c r="C25" s="380"/>
      <c r="D25" s="367"/>
      <c r="E25" s="367"/>
      <c r="F25" s="367"/>
    </row>
    <row r="26" ht="15" customHeight="1"/>
  </sheetData>
  <sheetProtection/>
  <mergeCells count="19">
    <mergeCell ref="A25:F25"/>
    <mergeCell ref="F1:J1"/>
    <mergeCell ref="F2:J2"/>
    <mergeCell ref="F3:J3"/>
    <mergeCell ref="F4:J4"/>
    <mergeCell ref="F5:J5"/>
    <mergeCell ref="A10:F10"/>
    <mergeCell ref="A12:A14"/>
    <mergeCell ref="B12:B14"/>
    <mergeCell ref="C12:C14"/>
    <mergeCell ref="D12:F12"/>
    <mergeCell ref="D13:D14"/>
    <mergeCell ref="E13:E14"/>
    <mergeCell ref="F13:F14"/>
    <mergeCell ref="A1:E1"/>
    <mergeCell ref="A2:E2"/>
    <mergeCell ref="A3:E3"/>
    <mergeCell ref="A4:E4"/>
    <mergeCell ref="A5:E5"/>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C19"/>
  <sheetViews>
    <sheetView zoomScalePageLayoutView="0" workbookViewId="0" topLeftCell="A1">
      <selection activeCell="G14" sqref="G14"/>
    </sheetView>
  </sheetViews>
  <sheetFormatPr defaultColWidth="9.00390625" defaultRowHeight="12.75"/>
  <cols>
    <col min="1" max="1" width="5.875" style="138" customWidth="1"/>
    <col min="2" max="2" width="66.375" style="138" customWidth="1"/>
    <col min="3" max="3" width="14.875" style="138" customWidth="1"/>
    <col min="4" max="16384" width="8.875" style="138" customWidth="1"/>
  </cols>
  <sheetData>
    <row r="1" spans="1:3" ht="13.5">
      <c r="A1" s="356" t="s">
        <v>1213</v>
      </c>
      <c r="B1" s="356"/>
      <c r="C1" s="356"/>
    </row>
    <row r="2" spans="1:3" ht="13.5">
      <c r="A2" s="356" t="s">
        <v>1205</v>
      </c>
      <c r="B2" s="356"/>
      <c r="C2" s="356"/>
    </row>
    <row r="3" spans="1:3" ht="13.5">
      <c r="A3" s="356" t="s">
        <v>1206</v>
      </c>
      <c r="B3" s="356"/>
      <c r="C3" s="356"/>
    </row>
    <row r="4" spans="1:3" ht="13.5">
      <c r="A4" s="356" t="s">
        <v>1207</v>
      </c>
      <c r="B4" s="356"/>
      <c r="C4" s="356"/>
    </row>
    <row r="5" spans="1:3" ht="13.5">
      <c r="A5" s="356" t="s">
        <v>1270</v>
      </c>
      <c r="B5" s="356"/>
      <c r="C5" s="356"/>
    </row>
    <row r="6" spans="1:3" ht="13.5">
      <c r="A6" s="117"/>
      <c r="B6" s="356" t="s">
        <v>1271</v>
      </c>
      <c r="C6" s="424"/>
    </row>
    <row r="7" spans="1:3" ht="13.5">
      <c r="A7" s="117"/>
      <c r="B7" s="356" t="s">
        <v>1272</v>
      </c>
      <c r="C7" s="371"/>
    </row>
    <row r="8" spans="1:3" ht="13.5">
      <c r="A8" s="117"/>
      <c r="B8" s="117"/>
      <c r="C8" s="139"/>
    </row>
    <row r="9" spans="1:3" ht="71.25" customHeight="1">
      <c r="A9" s="418" t="s">
        <v>1214</v>
      </c>
      <c r="B9" s="418"/>
      <c r="C9" s="418"/>
    </row>
    <row r="10" spans="1:3" ht="12.75">
      <c r="A10" s="140"/>
      <c r="B10" s="140"/>
      <c r="C10" s="140"/>
    </row>
    <row r="11" spans="1:3" ht="12.75" customHeight="1">
      <c r="A11" s="417" t="s">
        <v>1077</v>
      </c>
      <c r="B11" s="417" t="s">
        <v>569</v>
      </c>
      <c r="C11" s="417" t="s">
        <v>713</v>
      </c>
    </row>
    <row r="12" spans="1:3" ht="18" customHeight="1">
      <c r="A12" s="417"/>
      <c r="B12" s="417"/>
      <c r="C12" s="417"/>
    </row>
    <row r="13" spans="1:3" ht="15">
      <c r="A13" s="141">
        <v>1</v>
      </c>
      <c r="B13" s="79" t="s">
        <v>1208</v>
      </c>
      <c r="C13" s="142">
        <v>0</v>
      </c>
    </row>
    <row r="14" spans="1:3" ht="15">
      <c r="A14" s="141">
        <v>2</v>
      </c>
      <c r="B14" s="79" t="s">
        <v>1209</v>
      </c>
      <c r="C14" s="142">
        <v>0</v>
      </c>
    </row>
    <row r="15" spans="1:3" ht="15">
      <c r="A15" s="141">
        <v>3</v>
      </c>
      <c r="B15" s="79" t="s">
        <v>1210</v>
      </c>
      <c r="C15" s="142">
        <v>0</v>
      </c>
    </row>
    <row r="16" spans="1:3" ht="18" customHeight="1">
      <c r="A16" s="141">
        <v>4</v>
      </c>
      <c r="B16" s="79" t="s">
        <v>1211</v>
      </c>
      <c r="C16" s="142">
        <v>0</v>
      </c>
    </row>
    <row r="17" spans="1:3" ht="15.75">
      <c r="A17" s="51"/>
      <c r="B17" s="143" t="s">
        <v>785</v>
      </c>
      <c r="C17" s="144">
        <f>C16+C15+C14+C13</f>
        <v>0</v>
      </c>
    </row>
    <row r="18" spans="1:3" ht="15">
      <c r="A18" s="66"/>
      <c r="B18" s="66"/>
      <c r="C18" s="66"/>
    </row>
    <row r="19" spans="1:3" ht="15">
      <c r="A19" s="435" t="s">
        <v>1212</v>
      </c>
      <c r="B19" s="435"/>
      <c r="C19" s="435"/>
    </row>
  </sheetData>
  <sheetProtection/>
  <mergeCells count="12">
    <mergeCell ref="B11:B12"/>
    <mergeCell ref="C11:C12"/>
    <mergeCell ref="A19:C19"/>
    <mergeCell ref="A1:C1"/>
    <mergeCell ref="A2:C2"/>
    <mergeCell ref="A3:C3"/>
    <mergeCell ref="A4:C4"/>
    <mergeCell ref="A5:C5"/>
    <mergeCell ref="B7:C7"/>
    <mergeCell ref="B6:C6"/>
    <mergeCell ref="A9:C9"/>
    <mergeCell ref="A11:A1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18"/>
  <sheetViews>
    <sheetView zoomScalePageLayoutView="0" workbookViewId="0" topLeftCell="A1">
      <selection activeCell="H10" sqref="H10"/>
    </sheetView>
  </sheetViews>
  <sheetFormatPr defaultColWidth="9.125" defaultRowHeight="12.75"/>
  <cols>
    <col min="1" max="1" width="3.50390625" style="66" customWidth="1"/>
    <col min="2" max="2" width="47.625" style="66" customWidth="1"/>
    <col min="3" max="4" width="18.50390625" style="66" customWidth="1"/>
    <col min="5" max="16384" width="9.125" style="66" customWidth="1"/>
  </cols>
  <sheetData>
    <row r="1" spans="1:8" s="116" customFormat="1" ht="13.5" customHeight="1">
      <c r="A1" s="356" t="s">
        <v>1181</v>
      </c>
      <c r="B1" s="356"/>
      <c r="C1" s="356"/>
      <c r="D1" s="367"/>
      <c r="E1" s="356"/>
      <c r="F1" s="356"/>
      <c r="G1" s="367"/>
      <c r="H1" s="367"/>
    </row>
    <row r="2" spans="1:8" s="116" customFormat="1" ht="13.5" customHeight="1">
      <c r="A2" s="356" t="s">
        <v>1178</v>
      </c>
      <c r="B2" s="356"/>
      <c r="C2" s="356"/>
      <c r="D2" s="367"/>
      <c r="E2" s="356"/>
      <c r="F2" s="356"/>
      <c r="G2" s="367"/>
      <c r="H2" s="367"/>
    </row>
    <row r="3" spans="1:8" s="116" customFormat="1" ht="13.5" customHeight="1">
      <c r="A3" s="356" t="s">
        <v>1179</v>
      </c>
      <c r="B3" s="356"/>
      <c r="C3" s="356"/>
      <c r="D3" s="367"/>
      <c r="E3" s="356"/>
      <c r="F3" s="356"/>
      <c r="G3" s="367"/>
      <c r="H3" s="367"/>
    </row>
    <row r="4" spans="1:8" s="116" customFormat="1" ht="13.5" customHeight="1">
      <c r="A4" s="356" t="s">
        <v>1180</v>
      </c>
      <c r="B4" s="356"/>
      <c r="C4" s="356"/>
      <c r="D4" s="367"/>
      <c r="E4" s="356"/>
      <c r="F4" s="356"/>
      <c r="G4" s="367"/>
      <c r="H4" s="367"/>
    </row>
    <row r="5" spans="1:8" s="116" customFormat="1" ht="13.5" customHeight="1">
      <c r="A5" s="356" t="s">
        <v>1273</v>
      </c>
      <c r="B5" s="356"/>
      <c r="C5" s="356"/>
      <c r="D5" s="367"/>
      <c r="E5" s="356"/>
      <c r="F5" s="356"/>
      <c r="G5" s="367"/>
      <c r="H5" s="367"/>
    </row>
    <row r="6" spans="1:8" s="116" customFormat="1" ht="13.5" customHeight="1">
      <c r="A6" s="117"/>
      <c r="B6" s="117"/>
      <c r="C6" s="356" t="s">
        <v>1274</v>
      </c>
      <c r="D6" s="436"/>
      <c r="E6" s="117"/>
      <c r="F6" s="117"/>
      <c r="G6" s="146"/>
      <c r="H6" s="146"/>
    </row>
    <row r="7" spans="1:8" s="116" customFormat="1" ht="13.5" customHeight="1">
      <c r="A7" s="117"/>
      <c r="B7" s="117"/>
      <c r="C7" s="356" t="s">
        <v>1275</v>
      </c>
      <c r="D7" s="436"/>
      <c r="E7" s="117"/>
      <c r="F7" s="117"/>
      <c r="G7" s="146"/>
      <c r="H7" s="146"/>
    </row>
    <row r="8" spans="1:8" s="116" customFormat="1" ht="13.5" customHeight="1">
      <c r="A8" s="117"/>
      <c r="B8" s="117"/>
      <c r="C8" s="356" t="s">
        <v>1276</v>
      </c>
      <c r="D8" s="436"/>
      <c r="E8" s="117"/>
      <c r="F8" s="117"/>
      <c r="G8" s="146"/>
      <c r="H8" s="146"/>
    </row>
    <row r="9" spans="1:3" s="116" customFormat="1" ht="13.5">
      <c r="A9" s="117"/>
      <c r="B9" s="117"/>
      <c r="C9" s="117"/>
    </row>
    <row r="10" spans="1:4" ht="60" customHeight="1">
      <c r="A10" s="418" t="s">
        <v>1172</v>
      </c>
      <c r="B10" s="418"/>
      <c r="C10" s="418"/>
      <c r="D10" s="433"/>
    </row>
    <row r="11" spans="1:3" ht="12.75" customHeight="1">
      <c r="A11" s="140"/>
      <c r="B11" s="140"/>
      <c r="C11" s="140"/>
    </row>
    <row r="12" spans="1:4" ht="12.75" customHeight="1">
      <c r="A12" s="417" t="s">
        <v>1077</v>
      </c>
      <c r="B12" s="417" t="s">
        <v>569</v>
      </c>
      <c r="C12" s="417" t="s">
        <v>713</v>
      </c>
      <c r="D12" s="266" t="s">
        <v>1177</v>
      </c>
    </row>
    <row r="13" spans="1:4" ht="30" customHeight="1">
      <c r="A13" s="434"/>
      <c r="B13" s="434"/>
      <c r="C13" s="434"/>
      <c r="D13" s="429" t="s">
        <v>1170</v>
      </c>
    </row>
    <row r="14" spans="1:4" ht="26.25" customHeight="1">
      <c r="A14" s="434"/>
      <c r="B14" s="434"/>
      <c r="C14" s="434"/>
      <c r="D14" s="430"/>
    </row>
    <row r="15" spans="1:4" ht="30" customHeight="1">
      <c r="A15" s="141">
        <v>1</v>
      </c>
      <c r="B15" s="52" t="s">
        <v>717</v>
      </c>
      <c r="C15" s="263">
        <f>D15</f>
        <v>28910.173</v>
      </c>
      <c r="D15" s="263">
        <v>28910.173</v>
      </c>
    </row>
    <row r="16" spans="1:4" ht="15.75">
      <c r="A16" s="51"/>
      <c r="B16" s="264" t="s">
        <v>785</v>
      </c>
      <c r="C16" s="144">
        <f>C15</f>
        <v>28910.173</v>
      </c>
      <c r="D16" s="144">
        <f>D15</f>
        <v>28910.173</v>
      </c>
    </row>
    <row r="18" spans="1:6" ht="15">
      <c r="A18" s="380" t="s">
        <v>1176</v>
      </c>
      <c r="B18" s="380"/>
      <c r="C18" s="380"/>
      <c r="D18" s="367"/>
      <c r="E18" s="367"/>
      <c r="F18" s="367"/>
    </row>
    <row r="19" ht="15" customHeight="1"/>
  </sheetData>
  <sheetProtection/>
  <mergeCells count="19">
    <mergeCell ref="C8:D8"/>
    <mergeCell ref="A18:F18"/>
    <mergeCell ref="A4:D4"/>
    <mergeCell ref="E4:H4"/>
    <mergeCell ref="A5:D5"/>
    <mergeCell ref="E5:H5"/>
    <mergeCell ref="A10:D10"/>
    <mergeCell ref="A12:A14"/>
    <mergeCell ref="B12:B14"/>
    <mergeCell ref="C12:C14"/>
    <mergeCell ref="D13:D14"/>
    <mergeCell ref="A1:D1"/>
    <mergeCell ref="E1:H1"/>
    <mergeCell ref="A2:D2"/>
    <mergeCell ref="E2:H2"/>
    <mergeCell ref="A3:D3"/>
    <mergeCell ref="E3:H3"/>
    <mergeCell ref="C6:D6"/>
    <mergeCell ref="C7:D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19"/>
  <sheetViews>
    <sheetView zoomScalePageLayoutView="0" workbookViewId="0" topLeftCell="A1">
      <selection activeCell="I13" sqref="I13"/>
    </sheetView>
  </sheetViews>
  <sheetFormatPr defaultColWidth="9.125" defaultRowHeight="12.75"/>
  <cols>
    <col min="1" max="1" width="3.50390625" style="66" customWidth="1"/>
    <col min="2" max="2" width="49.75390625" style="66" customWidth="1"/>
    <col min="3" max="3" width="17.00390625" style="66" customWidth="1"/>
    <col min="4" max="4" width="18.50390625" style="66" customWidth="1"/>
    <col min="5" max="16384" width="9.125" style="66" customWidth="1"/>
  </cols>
  <sheetData>
    <row r="1" spans="1:7" s="116" customFormat="1" ht="13.5" customHeight="1">
      <c r="A1" s="356" t="s">
        <v>1182</v>
      </c>
      <c r="B1" s="356"/>
      <c r="C1" s="356"/>
      <c r="D1" s="367"/>
      <c r="E1" s="356"/>
      <c r="F1" s="367"/>
      <c r="G1" s="367"/>
    </row>
    <row r="2" spans="1:7" s="116" customFormat="1" ht="13.5" customHeight="1">
      <c r="A2" s="356" t="s">
        <v>663</v>
      </c>
      <c r="B2" s="356"/>
      <c r="C2" s="356"/>
      <c r="D2" s="367"/>
      <c r="E2" s="356"/>
      <c r="F2" s="367"/>
      <c r="G2" s="367"/>
    </row>
    <row r="3" spans="1:7" s="116" customFormat="1" ht="13.5" customHeight="1">
      <c r="A3" s="356" t="s">
        <v>664</v>
      </c>
      <c r="B3" s="356"/>
      <c r="C3" s="356"/>
      <c r="D3" s="367"/>
      <c r="E3" s="356"/>
      <c r="F3" s="367"/>
      <c r="G3" s="367"/>
    </row>
    <row r="4" spans="1:7" s="116" customFormat="1" ht="13.5" customHeight="1">
      <c r="A4" s="356" t="s">
        <v>665</v>
      </c>
      <c r="B4" s="356"/>
      <c r="C4" s="356"/>
      <c r="D4" s="367"/>
      <c r="E4" s="356"/>
      <c r="F4" s="367"/>
      <c r="G4" s="367"/>
    </row>
    <row r="5" spans="1:7" s="116" customFormat="1" ht="13.5" customHeight="1">
      <c r="A5" s="356" t="s">
        <v>624</v>
      </c>
      <c r="B5" s="356"/>
      <c r="C5" s="356"/>
      <c r="D5" s="367"/>
      <c r="E5" s="356"/>
      <c r="F5" s="367"/>
      <c r="G5" s="367"/>
    </row>
    <row r="6" spans="1:7" s="116" customFormat="1" ht="13.5" customHeight="1">
      <c r="A6" s="117"/>
      <c r="B6" s="117"/>
      <c r="C6" s="356" t="s">
        <v>1277</v>
      </c>
      <c r="D6" s="436"/>
      <c r="E6" s="117"/>
      <c r="F6" s="146"/>
      <c r="G6" s="146"/>
    </row>
    <row r="7" spans="1:7" s="116" customFormat="1" ht="13.5" customHeight="1">
      <c r="A7" s="117"/>
      <c r="B7" s="117"/>
      <c r="C7" s="356" t="s">
        <v>1278</v>
      </c>
      <c r="D7" s="436"/>
      <c r="E7" s="117"/>
      <c r="F7" s="146"/>
      <c r="G7" s="146"/>
    </row>
    <row r="8" spans="1:7" s="116" customFormat="1" ht="13.5" customHeight="1">
      <c r="A8" s="117"/>
      <c r="B8" s="117"/>
      <c r="C8" s="356" t="s">
        <v>1279</v>
      </c>
      <c r="D8" s="436"/>
      <c r="E8" s="117"/>
      <c r="F8" s="146"/>
      <c r="G8" s="146"/>
    </row>
    <row r="9" spans="1:3" s="116" customFormat="1" ht="13.5">
      <c r="A9" s="117"/>
      <c r="B9" s="117"/>
      <c r="C9" s="117"/>
    </row>
    <row r="10" spans="1:4" ht="60" customHeight="1">
      <c r="A10" s="418" t="s">
        <v>1183</v>
      </c>
      <c r="B10" s="418"/>
      <c r="C10" s="418"/>
      <c r="D10" s="433"/>
    </row>
    <row r="11" spans="1:3" ht="12.75" customHeight="1">
      <c r="A11" s="140"/>
      <c r="B11" s="140"/>
      <c r="C11" s="140"/>
    </row>
    <row r="12" spans="1:4" ht="12.75" customHeight="1">
      <c r="A12" s="431" t="s">
        <v>1077</v>
      </c>
      <c r="B12" s="417" t="s">
        <v>569</v>
      </c>
      <c r="C12" s="417" t="s">
        <v>713</v>
      </c>
      <c r="D12" s="260" t="s">
        <v>1168</v>
      </c>
    </row>
    <row r="13" spans="1:4" ht="30" customHeight="1">
      <c r="A13" s="432"/>
      <c r="B13" s="434"/>
      <c r="C13" s="434"/>
      <c r="D13" s="429" t="s">
        <v>1169</v>
      </c>
    </row>
    <row r="14" spans="1:4" ht="28.5" customHeight="1">
      <c r="A14" s="432"/>
      <c r="B14" s="434"/>
      <c r="C14" s="434"/>
      <c r="D14" s="430"/>
    </row>
    <row r="15" spans="1:4" ht="30.75" customHeight="1">
      <c r="A15" s="141">
        <v>1</v>
      </c>
      <c r="B15" s="52" t="s">
        <v>1087</v>
      </c>
      <c r="C15" s="263">
        <f>D15</f>
        <v>2611.305</v>
      </c>
      <c r="D15" s="263">
        <v>2611.305</v>
      </c>
    </row>
    <row r="16" spans="1:4" ht="33" customHeight="1">
      <c r="A16" s="141">
        <v>2</v>
      </c>
      <c r="B16" s="52" t="s">
        <v>1088</v>
      </c>
      <c r="C16" s="263">
        <f>D16</f>
        <v>4892.79</v>
      </c>
      <c r="D16" s="263">
        <v>4892.79</v>
      </c>
    </row>
    <row r="17" spans="1:4" ht="15.75">
      <c r="A17" s="51"/>
      <c r="B17" s="264" t="s">
        <v>785</v>
      </c>
      <c r="C17" s="144">
        <f>C16+C15</f>
        <v>7504.094999999999</v>
      </c>
      <c r="D17" s="144">
        <f>D16+D15</f>
        <v>7504.094999999999</v>
      </c>
    </row>
    <row r="19" spans="1:4" ht="15">
      <c r="A19" s="380" t="s">
        <v>720</v>
      </c>
      <c r="B19" s="380"/>
      <c r="C19" s="380"/>
      <c r="D19" s="367"/>
    </row>
    <row r="20" ht="15" customHeight="1"/>
  </sheetData>
  <sheetProtection/>
  <mergeCells count="19">
    <mergeCell ref="C8:D8"/>
    <mergeCell ref="A19:D19"/>
    <mergeCell ref="A1:D1"/>
    <mergeCell ref="E1:G1"/>
    <mergeCell ref="A2:D2"/>
    <mergeCell ref="E2:G2"/>
    <mergeCell ref="A10:D10"/>
    <mergeCell ref="A12:A14"/>
    <mergeCell ref="B12:B14"/>
    <mergeCell ref="C12:C14"/>
    <mergeCell ref="D13:D14"/>
    <mergeCell ref="A3:D3"/>
    <mergeCell ref="E3:G3"/>
    <mergeCell ref="A4:D4"/>
    <mergeCell ref="E4:G4"/>
    <mergeCell ref="A5:D5"/>
    <mergeCell ref="E5:G5"/>
    <mergeCell ref="C6:D6"/>
    <mergeCell ref="C7:D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1">
      <selection activeCell="G10" sqref="G10"/>
    </sheetView>
  </sheetViews>
  <sheetFormatPr defaultColWidth="9.125" defaultRowHeight="12.75"/>
  <cols>
    <col min="1" max="1" width="9.50390625" style="65" customWidth="1"/>
    <col min="2" max="2" width="25.375" style="65" customWidth="1"/>
    <col min="3" max="3" width="80.50390625" style="65" customWidth="1"/>
    <col min="4" max="16384" width="9.125" style="65" customWidth="1"/>
  </cols>
  <sheetData>
    <row r="1" spans="1:3" s="85" customFormat="1" ht="14.25" customHeight="1">
      <c r="A1" s="325" t="s">
        <v>1152</v>
      </c>
      <c r="B1" s="325"/>
      <c r="C1" s="325"/>
    </row>
    <row r="2" spans="1:3" s="85" customFormat="1" ht="14.25" customHeight="1">
      <c r="A2" s="325" t="s">
        <v>58</v>
      </c>
      <c r="B2" s="325"/>
      <c r="C2" s="325"/>
    </row>
    <row r="3" spans="1:3" s="85" customFormat="1" ht="14.25" customHeight="1">
      <c r="A3" s="325" t="s">
        <v>57</v>
      </c>
      <c r="B3" s="325"/>
      <c r="C3" s="325"/>
    </row>
    <row r="4" spans="1:3" s="85" customFormat="1" ht="14.25" customHeight="1">
      <c r="A4" s="325" t="s">
        <v>687</v>
      </c>
      <c r="B4" s="325"/>
      <c r="C4" s="325"/>
    </row>
    <row r="5" spans="1:3" s="85" customFormat="1" ht="14.25" customHeight="1">
      <c r="A5" s="325" t="s">
        <v>623</v>
      </c>
      <c r="B5" s="325"/>
      <c r="C5" s="325"/>
    </row>
    <row r="6" spans="1:3" s="85" customFormat="1" ht="13.5">
      <c r="A6" s="45"/>
      <c r="C6" s="45" t="s">
        <v>1151</v>
      </c>
    </row>
    <row r="7" spans="1:3" s="85" customFormat="1" ht="13.5">
      <c r="A7" s="45"/>
      <c r="C7" s="45" t="s">
        <v>1218</v>
      </c>
    </row>
    <row r="8" spans="1:3" s="85" customFormat="1" ht="13.5">
      <c r="A8" s="45"/>
      <c r="C8" s="45" t="s">
        <v>1219</v>
      </c>
    </row>
    <row r="9" spans="1:3" ht="42.75" customHeight="1">
      <c r="A9" s="326" t="s">
        <v>23</v>
      </c>
      <c r="B9" s="326"/>
      <c r="C9" s="326"/>
    </row>
    <row r="10" spans="1:3" ht="18.75" customHeight="1" thickBot="1">
      <c r="A10" s="185"/>
      <c r="B10" s="185"/>
      <c r="C10" s="185"/>
    </row>
    <row r="11" spans="1:3" ht="15" customHeight="1">
      <c r="A11" s="327" t="s">
        <v>24</v>
      </c>
      <c r="B11" s="328"/>
      <c r="C11" s="333" t="s">
        <v>1072</v>
      </c>
    </row>
    <row r="12" spans="1:3" ht="12.75">
      <c r="A12" s="329"/>
      <c r="B12" s="330"/>
      <c r="C12" s="334"/>
    </row>
    <row r="13" spans="1:3" ht="18" customHeight="1" thickBot="1">
      <c r="A13" s="331"/>
      <c r="B13" s="332"/>
      <c r="C13" s="334"/>
    </row>
    <row r="14" spans="1:3" ht="12.75" customHeight="1">
      <c r="A14" s="336" t="s">
        <v>800</v>
      </c>
      <c r="B14" s="333" t="s">
        <v>25</v>
      </c>
      <c r="C14" s="334"/>
    </row>
    <row r="15" spans="1:3" ht="12.75" customHeight="1">
      <c r="A15" s="337"/>
      <c r="B15" s="334"/>
      <c r="C15" s="334"/>
    </row>
    <row r="16" spans="1:3" ht="12.75" customHeight="1">
      <c r="A16" s="337"/>
      <c r="B16" s="334"/>
      <c r="C16" s="334"/>
    </row>
    <row r="17" spans="1:3" ht="42.75" customHeight="1">
      <c r="A17" s="337"/>
      <c r="B17" s="334"/>
      <c r="C17" s="335"/>
    </row>
    <row r="18" spans="1:3" ht="30.75">
      <c r="A18" s="86" t="s">
        <v>786</v>
      </c>
      <c r="B18" s="87"/>
      <c r="C18" s="186" t="s">
        <v>430</v>
      </c>
    </row>
    <row r="19" spans="1:3" ht="30.75">
      <c r="A19" s="88" t="s">
        <v>786</v>
      </c>
      <c r="B19" s="87" t="s">
        <v>1033</v>
      </c>
      <c r="C19" s="87" t="s">
        <v>1028</v>
      </c>
    </row>
    <row r="20" spans="1:3" ht="78">
      <c r="A20" s="88" t="s">
        <v>786</v>
      </c>
      <c r="B20" s="87" t="s">
        <v>1030</v>
      </c>
      <c r="C20" s="87" t="s">
        <v>1045</v>
      </c>
    </row>
    <row r="21" spans="1:3" ht="31.5" customHeight="1">
      <c r="A21" s="88" t="s">
        <v>786</v>
      </c>
      <c r="B21" s="87" t="s">
        <v>518</v>
      </c>
      <c r="C21" s="87" t="s">
        <v>519</v>
      </c>
    </row>
    <row r="22" spans="1:3" ht="30.75">
      <c r="A22" s="88" t="s">
        <v>786</v>
      </c>
      <c r="B22" s="87" t="s">
        <v>518</v>
      </c>
      <c r="C22" s="87" t="s">
        <v>520</v>
      </c>
    </row>
    <row r="23" spans="1:3" ht="30.75">
      <c r="A23" s="88" t="s">
        <v>786</v>
      </c>
      <c r="B23" s="87" t="s">
        <v>521</v>
      </c>
      <c r="C23" s="87" t="s">
        <v>701</v>
      </c>
    </row>
    <row r="24" spans="1:3" ht="30.75">
      <c r="A24" s="88" t="s">
        <v>786</v>
      </c>
      <c r="B24" s="87" t="s">
        <v>521</v>
      </c>
      <c r="C24" s="87" t="s">
        <v>671</v>
      </c>
    </row>
    <row r="25" spans="1:3" ht="30.75">
      <c r="A25" s="86" t="s">
        <v>447</v>
      </c>
      <c r="B25" s="87"/>
      <c r="C25" s="186" t="s">
        <v>1029</v>
      </c>
    </row>
    <row r="26" spans="1:3" ht="32.25" customHeight="1">
      <c r="A26" s="88" t="s">
        <v>447</v>
      </c>
      <c r="B26" s="87" t="s">
        <v>1032</v>
      </c>
      <c r="C26" s="87" t="s">
        <v>418</v>
      </c>
    </row>
    <row r="27" spans="1:3" ht="30.75">
      <c r="A27" s="88" t="s">
        <v>447</v>
      </c>
      <c r="B27" s="87" t="s">
        <v>1031</v>
      </c>
      <c r="C27" s="87" t="s">
        <v>419</v>
      </c>
    </row>
    <row r="28" spans="1:3" ht="15">
      <c r="A28" s="187"/>
      <c r="B28" s="40"/>
      <c r="C28" s="40"/>
    </row>
    <row r="29" spans="1:3" s="169" customFormat="1" ht="15">
      <c r="A29" s="309" t="s">
        <v>629</v>
      </c>
      <c r="B29" s="309"/>
      <c r="C29" s="309"/>
    </row>
    <row r="30" spans="1:3" ht="15">
      <c r="A30" s="148"/>
      <c r="B30" s="148"/>
      <c r="C30" s="148"/>
    </row>
    <row r="31" spans="1:3" ht="15">
      <c r="A31" s="148"/>
      <c r="B31" s="148"/>
      <c r="C31" s="148"/>
    </row>
    <row r="32" spans="1:3" ht="15">
      <c r="A32" s="148"/>
      <c r="B32" s="148"/>
      <c r="C32" s="148"/>
    </row>
    <row r="33" spans="1:3" s="85" customFormat="1" ht="15">
      <c r="A33" s="148"/>
      <c r="B33" s="188"/>
      <c r="C33" s="189" t="s">
        <v>639</v>
      </c>
    </row>
    <row r="34" spans="1:3" ht="15">
      <c r="A34" s="148"/>
      <c r="B34" s="148"/>
      <c r="C34" s="148"/>
    </row>
    <row r="35" spans="1:3" ht="15">
      <c r="A35" s="148"/>
      <c r="B35" s="148"/>
      <c r="C35" s="148"/>
    </row>
    <row r="36" spans="1:3" ht="15">
      <c r="A36" s="148"/>
      <c r="B36" s="148"/>
      <c r="C36" s="148"/>
    </row>
    <row r="67" ht="409.5" customHeight="1"/>
  </sheetData>
  <sheetProtection/>
  <mergeCells count="11">
    <mergeCell ref="B14:B17"/>
    <mergeCell ref="A5:C5"/>
    <mergeCell ref="A1:C1"/>
    <mergeCell ref="A2:C2"/>
    <mergeCell ref="A3:C3"/>
    <mergeCell ref="A4:C4"/>
    <mergeCell ref="A29:C29"/>
    <mergeCell ref="A9:C9"/>
    <mergeCell ref="A11:B13"/>
    <mergeCell ref="C11:C17"/>
    <mergeCell ref="A14:A17"/>
  </mergeCells>
  <printOptions/>
  <pageMargins left="0.5905511811023623" right="0.3937007874015748" top="0.3937007874015748" bottom="0.3937007874015748" header="0.5118110236220472" footer="0.5118110236220472"/>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tabColor rgb="FF92D050"/>
  </sheetPr>
  <dimension ref="A1:C185"/>
  <sheetViews>
    <sheetView zoomScale="70" zoomScaleNormal="70" zoomScalePageLayoutView="0" workbookViewId="0" topLeftCell="A1">
      <selection activeCell="D155" sqref="D155"/>
    </sheetView>
  </sheetViews>
  <sheetFormatPr defaultColWidth="9.125" defaultRowHeight="12.75"/>
  <cols>
    <col min="1" max="1" width="24.75390625" style="267" customWidth="1"/>
    <col min="2" max="2" width="77.625" style="269" customWidth="1"/>
    <col min="3" max="3" width="14.75390625" style="296" customWidth="1"/>
    <col min="4" max="4" width="159.00390625" style="267" customWidth="1"/>
    <col min="5" max="16384" width="9.125" style="267" customWidth="1"/>
  </cols>
  <sheetData>
    <row r="1" spans="1:3" ht="15">
      <c r="A1" s="339" t="s">
        <v>63</v>
      </c>
      <c r="B1" s="339"/>
      <c r="C1" s="339"/>
    </row>
    <row r="2" spans="1:3" ht="15">
      <c r="A2" s="339" t="s">
        <v>62</v>
      </c>
      <c r="B2" s="339"/>
      <c r="C2" s="339"/>
    </row>
    <row r="3" spans="1:3" ht="15">
      <c r="A3" s="339" t="s">
        <v>61</v>
      </c>
      <c r="B3" s="339"/>
      <c r="C3" s="339"/>
    </row>
    <row r="4" spans="1:3" ht="15">
      <c r="A4" s="339" t="s">
        <v>60</v>
      </c>
      <c r="B4" s="339"/>
      <c r="C4" s="339"/>
    </row>
    <row r="5" spans="1:3" ht="15">
      <c r="A5" s="339" t="s">
        <v>59</v>
      </c>
      <c r="B5" s="339"/>
      <c r="C5" s="339"/>
    </row>
    <row r="6" spans="1:3" ht="15">
      <c r="A6" s="268"/>
      <c r="B6" s="339" t="s">
        <v>1148</v>
      </c>
      <c r="C6" s="339"/>
    </row>
    <row r="7" spans="1:3" ht="15">
      <c r="A7" s="268"/>
      <c r="B7" s="339" t="s">
        <v>1220</v>
      </c>
      <c r="C7" s="341"/>
    </row>
    <row r="9" spans="1:3" ht="15">
      <c r="A9" s="340" t="s">
        <v>883</v>
      </c>
      <c r="B9" s="340"/>
      <c r="C9" s="340"/>
    </row>
    <row r="10" spans="1:3" ht="15">
      <c r="A10" s="340" t="s">
        <v>18</v>
      </c>
      <c r="B10" s="340"/>
      <c r="C10" s="340"/>
    </row>
    <row r="11" ht="15">
      <c r="C11" s="270" t="s">
        <v>679</v>
      </c>
    </row>
    <row r="12" spans="1:3" s="273" customFormat="1" ht="30.75">
      <c r="A12" s="271" t="s">
        <v>26</v>
      </c>
      <c r="B12" s="271" t="s">
        <v>1072</v>
      </c>
      <c r="C12" s="272" t="s">
        <v>1056</v>
      </c>
    </row>
    <row r="13" spans="1:3" s="269" customFormat="1" ht="15">
      <c r="A13" s="271" t="s">
        <v>900</v>
      </c>
      <c r="B13" s="274" t="s">
        <v>1027</v>
      </c>
      <c r="C13" s="272">
        <f>C14+C26+C44+C47+C61+C69+C80+C100+C73+C41+C20</f>
        <v>513491</v>
      </c>
    </row>
    <row r="14" spans="1:3" s="269" customFormat="1" ht="15">
      <c r="A14" s="271" t="s">
        <v>901</v>
      </c>
      <c r="B14" s="275" t="s">
        <v>1052</v>
      </c>
      <c r="C14" s="272">
        <f>C15</f>
        <v>316777</v>
      </c>
    </row>
    <row r="15" spans="1:3" s="269" customFormat="1" ht="15">
      <c r="A15" s="271" t="s">
        <v>598</v>
      </c>
      <c r="B15" s="274" t="s">
        <v>1057</v>
      </c>
      <c r="C15" s="272">
        <f>C16+C17+C18+C19</f>
        <v>316777</v>
      </c>
    </row>
    <row r="16" spans="1:3" s="269" customFormat="1" ht="62.25">
      <c r="A16" s="271" t="s">
        <v>1046</v>
      </c>
      <c r="B16" s="276" t="s">
        <v>595</v>
      </c>
      <c r="C16" s="277">
        <f>'[1]Прогноз по статьям'!J32</f>
        <v>309537</v>
      </c>
    </row>
    <row r="17" spans="1:3" s="269" customFormat="1" ht="93">
      <c r="A17" s="271" t="s">
        <v>899</v>
      </c>
      <c r="B17" s="276" t="s">
        <v>396</v>
      </c>
      <c r="C17" s="277">
        <f>'[1]Прогноз по статьям'!J51</f>
        <v>1291</v>
      </c>
    </row>
    <row r="18" spans="1:3" s="269" customFormat="1" ht="46.5">
      <c r="A18" s="271" t="s">
        <v>615</v>
      </c>
      <c r="B18" s="274" t="s">
        <v>397</v>
      </c>
      <c r="C18" s="277">
        <f>'[1]Прогноз по статьям'!J70</f>
        <v>4799</v>
      </c>
    </row>
    <row r="19" spans="1:3" s="269" customFormat="1" ht="78">
      <c r="A19" s="271" t="s">
        <v>432</v>
      </c>
      <c r="B19" s="278" t="s">
        <v>35</v>
      </c>
      <c r="C19" s="277">
        <f>'[1]Прогноз по статьям'!J89</f>
        <v>1150</v>
      </c>
    </row>
    <row r="20" spans="1:3" s="269" customFormat="1" ht="30.75">
      <c r="A20" s="271" t="s">
        <v>672</v>
      </c>
      <c r="B20" s="276" t="s">
        <v>673</v>
      </c>
      <c r="C20" s="272">
        <f>C21</f>
        <v>19743</v>
      </c>
    </row>
    <row r="21" spans="1:3" s="269" customFormat="1" ht="30.75">
      <c r="A21" s="271" t="s">
        <v>36</v>
      </c>
      <c r="B21" s="276" t="s">
        <v>674</v>
      </c>
      <c r="C21" s="272">
        <f>C22+C23+C24+C25</f>
        <v>19743</v>
      </c>
    </row>
    <row r="22" spans="1:3" s="269" customFormat="1" ht="62.25">
      <c r="A22" s="271" t="s">
        <v>37</v>
      </c>
      <c r="B22" s="274" t="s">
        <v>857</v>
      </c>
      <c r="C22" s="277">
        <f>'[1]Прогноз по статьям'!J94</f>
        <v>8671</v>
      </c>
    </row>
    <row r="23" spans="1:3" s="269" customFormat="1" ht="78">
      <c r="A23" s="271" t="s">
        <v>38</v>
      </c>
      <c r="B23" s="276" t="s">
        <v>858</v>
      </c>
      <c r="C23" s="277">
        <f>'[1]Прогноз по статьям'!J97</f>
        <v>84</v>
      </c>
    </row>
    <row r="24" spans="1:3" s="269" customFormat="1" ht="62.25">
      <c r="A24" s="271" t="s">
        <v>39</v>
      </c>
      <c r="B24" s="274" t="s">
        <v>859</v>
      </c>
      <c r="C24" s="277">
        <f>'[1]Прогноз по статьям'!J100</f>
        <v>10988</v>
      </c>
    </row>
    <row r="25" spans="1:3" s="269" customFormat="1" ht="62.25">
      <c r="A25" s="271" t="s">
        <v>40</v>
      </c>
      <c r="B25" s="274" t="s">
        <v>860</v>
      </c>
      <c r="C25" s="272">
        <v>0</v>
      </c>
    </row>
    <row r="26" spans="1:3" s="269" customFormat="1" ht="15">
      <c r="A26" s="271" t="s">
        <v>902</v>
      </c>
      <c r="B26" s="274" t="s">
        <v>1054</v>
      </c>
      <c r="C26" s="272">
        <f>C27+C35+C37+C39</f>
        <v>108695</v>
      </c>
    </row>
    <row r="27" spans="1:3" s="269" customFormat="1" ht="30.75">
      <c r="A27" s="279" t="s">
        <v>41</v>
      </c>
      <c r="B27" s="274" t="s">
        <v>910</v>
      </c>
      <c r="C27" s="272">
        <f>C28+C31+C34</f>
        <v>67376</v>
      </c>
    </row>
    <row r="28" spans="1:3" s="269" customFormat="1" ht="30.75">
      <c r="A28" s="271" t="s">
        <v>911</v>
      </c>
      <c r="B28" s="274" t="s">
        <v>912</v>
      </c>
      <c r="C28" s="272">
        <f>C29+C30</f>
        <v>38095</v>
      </c>
    </row>
    <row r="29" spans="1:3" s="269" customFormat="1" ht="30.75">
      <c r="A29" s="271" t="s">
        <v>913</v>
      </c>
      <c r="B29" s="274" t="s">
        <v>912</v>
      </c>
      <c r="C29" s="277">
        <f>'[1]Прогноз по статьям'!J105</f>
        <v>38095</v>
      </c>
    </row>
    <row r="30" spans="1:3" s="269" customFormat="1" ht="46.5">
      <c r="A30" s="271" t="s">
        <v>914</v>
      </c>
      <c r="B30" s="274" t="s">
        <v>992</v>
      </c>
      <c r="C30" s="272">
        <v>0</v>
      </c>
    </row>
    <row r="31" spans="1:3" s="269" customFormat="1" ht="30.75">
      <c r="A31" s="271" t="s">
        <v>915</v>
      </c>
      <c r="B31" s="274" t="s">
        <v>635</v>
      </c>
      <c r="C31" s="272">
        <f>C32+C33</f>
        <v>26016</v>
      </c>
    </row>
    <row r="32" spans="1:3" s="269" customFormat="1" ht="30.75">
      <c r="A32" s="271" t="s">
        <v>636</v>
      </c>
      <c r="B32" s="278" t="s">
        <v>635</v>
      </c>
      <c r="C32" s="277">
        <f>'[1]Прогноз по статьям'!J108</f>
        <v>26016</v>
      </c>
    </row>
    <row r="33" spans="1:3" s="269" customFormat="1" ht="46.5">
      <c r="A33" s="271" t="s">
        <v>637</v>
      </c>
      <c r="B33" s="274" t="s">
        <v>638</v>
      </c>
      <c r="C33" s="272">
        <v>0</v>
      </c>
    </row>
    <row r="34" spans="1:3" s="269" customFormat="1" ht="30.75">
      <c r="A34" s="271" t="s">
        <v>596</v>
      </c>
      <c r="B34" s="269" t="s">
        <v>48</v>
      </c>
      <c r="C34" s="277">
        <f>'[1]Прогноз по статьям'!J110</f>
        <v>3265</v>
      </c>
    </row>
    <row r="35" spans="1:3" s="269" customFormat="1" ht="15">
      <c r="A35" s="271" t="s">
        <v>599</v>
      </c>
      <c r="B35" s="274" t="s">
        <v>1058</v>
      </c>
      <c r="C35" s="272">
        <f>C36</f>
        <v>34300</v>
      </c>
    </row>
    <row r="36" spans="1:3" s="269" customFormat="1" ht="15">
      <c r="A36" s="271" t="s">
        <v>640</v>
      </c>
      <c r="B36" s="274" t="s">
        <v>1058</v>
      </c>
      <c r="C36" s="277">
        <f>'[1]Прогноз по статьям'!J112</f>
        <v>34300</v>
      </c>
    </row>
    <row r="37" spans="1:3" s="269" customFormat="1" ht="15">
      <c r="A37" s="279" t="s">
        <v>42</v>
      </c>
      <c r="B37" s="274" t="s">
        <v>600</v>
      </c>
      <c r="C37" s="272">
        <f>C38</f>
        <v>4061</v>
      </c>
    </row>
    <row r="38" spans="1:3" s="269" customFormat="1" ht="15">
      <c r="A38" s="271" t="s">
        <v>641</v>
      </c>
      <c r="B38" s="274" t="s">
        <v>600</v>
      </c>
      <c r="C38" s="277">
        <f>'[1]Прогноз по статьям'!J133</f>
        <v>4061</v>
      </c>
    </row>
    <row r="39" spans="1:3" s="269" customFormat="1" ht="30.75">
      <c r="A39" s="280" t="s">
        <v>1048</v>
      </c>
      <c r="B39" s="274" t="s">
        <v>1047</v>
      </c>
      <c r="C39" s="272">
        <f>C40</f>
        <v>2958</v>
      </c>
    </row>
    <row r="40" spans="1:3" s="269" customFormat="1" ht="30.75">
      <c r="A40" s="271" t="s">
        <v>1049</v>
      </c>
      <c r="B40" s="274" t="s">
        <v>1050</v>
      </c>
      <c r="C40" s="277">
        <f>'[1]Прогноз по статьям'!J136</f>
        <v>2958</v>
      </c>
    </row>
    <row r="41" spans="1:3" s="269" customFormat="1" ht="30.75">
      <c r="A41" s="271" t="s">
        <v>803</v>
      </c>
      <c r="B41" s="274" t="s">
        <v>426</v>
      </c>
      <c r="C41" s="272">
        <f>C42</f>
        <v>1900</v>
      </c>
    </row>
    <row r="42" spans="1:3" s="269" customFormat="1" ht="15">
      <c r="A42" s="271" t="s">
        <v>694</v>
      </c>
      <c r="B42" s="274" t="s">
        <v>695</v>
      </c>
      <c r="C42" s="272">
        <f>C43</f>
        <v>1900</v>
      </c>
    </row>
    <row r="43" spans="1:3" s="269" customFormat="1" ht="15">
      <c r="A43" s="271" t="s">
        <v>804</v>
      </c>
      <c r="B43" s="274" t="s">
        <v>693</v>
      </c>
      <c r="C43" s="281">
        <f>'[1]Прогноз по статьям'!J210</f>
        <v>1900</v>
      </c>
    </row>
    <row r="44" spans="1:3" s="269" customFormat="1" ht="15">
      <c r="A44" s="271" t="s">
        <v>903</v>
      </c>
      <c r="B44" s="278" t="s">
        <v>43</v>
      </c>
      <c r="C44" s="272">
        <f>C45+C46</f>
        <v>7906</v>
      </c>
    </row>
    <row r="45" spans="1:3" s="269" customFormat="1" ht="46.5">
      <c r="A45" s="271" t="s">
        <v>601</v>
      </c>
      <c r="B45" s="274" t="s">
        <v>993</v>
      </c>
      <c r="C45" s="281">
        <f>'[1]Прогноз по статьям'!J213</f>
        <v>7886</v>
      </c>
    </row>
    <row r="46" spans="1:3" s="269" customFormat="1" ht="30.75">
      <c r="A46" s="271" t="s">
        <v>1041</v>
      </c>
      <c r="B46" s="274" t="s">
        <v>802</v>
      </c>
      <c r="C46" s="281">
        <f>'[1]Прогноз по статьям'!J235</f>
        <v>20</v>
      </c>
    </row>
    <row r="47" spans="1:3" s="269" customFormat="1" ht="30.75">
      <c r="A47" s="271" t="s">
        <v>904</v>
      </c>
      <c r="B47" s="274" t="s">
        <v>1055</v>
      </c>
      <c r="C47" s="272">
        <f>C48+C57+C59</f>
        <v>37791</v>
      </c>
    </row>
    <row r="48" spans="1:3" s="269" customFormat="1" ht="78">
      <c r="A48" s="271" t="s">
        <v>907</v>
      </c>
      <c r="B48" s="276" t="s">
        <v>643</v>
      </c>
      <c r="C48" s="272">
        <f>C49+C52+C54+C55</f>
        <v>37457</v>
      </c>
    </row>
    <row r="49" spans="1:3" s="269" customFormat="1" ht="62.25">
      <c r="A49" s="271" t="s">
        <v>433</v>
      </c>
      <c r="B49" s="274" t="s">
        <v>801</v>
      </c>
      <c r="C49" s="272">
        <f>C50+C51</f>
        <v>26787</v>
      </c>
    </row>
    <row r="50" spans="1:3" s="269" customFormat="1" ht="62.25">
      <c r="A50" s="271" t="s">
        <v>642</v>
      </c>
      <c r="B50" s="276" t="s">
        <v>657</v>
      </c>
      <c r="C50" s="281">
        <f>'[1]Прогноз по статьям'!J267</f>
        <v>4174</v>
      </c>
    </row>
    <row r="51" spans="1:3" s="269" customFormat="1" ht="62.25">
      <c r="A51" s="271" t="s">
        <v>659</v>
      </c>
      <c r="B51" s="276" t="s">
        <v>658</v>
      </c>
      <c r="C51" s="281">
        <f>'[1]Прогноз по статьям'!J270</f>
        <v>22613</v>
      </c>
    </row>
    <row r="52" spans="1:3" s="269" customFormat="1" ht="62.25">
      <c r="A52" s="271" t="s">
        <v>415</v>
      </c>
      <c r="B52" s="276" t="s">
        <v>645</v>
      </c>
      <c r="C52" s="272">
        <f>C53</f>
        <v>85</v>
      </c>
    </row>
    <row r="53" spans="1:3" s="269" customFormat="1" ht="62.25">
      <c r="A53" s="271" t="s">
        <v>429</v>
      </c>
      <c r="B53" s="274" t="s">
        <v>644</v>
      </c>
      <c r="C53" s="281">
        <f>'[1]Прогноз по статьям'!J272</f>
        <v>85</v>
      </c>
    </row>
    <row r="54" spans="1:3" s="269" customFormat="1" ht="62.25">
      <c r="A54" s="271" t="s">
        <v>395</v>
      </c>
      <c r="B54" s="274" t="s">
        <v>398</v>
      </c>
      <c r="C54" s="281">
        <v>0</v>
      </c>
    </row>
    <row r="55" spans="1:3" s="269" customFormat="1" ht="30.75">
      <c r="A55" s="271" t="s">
        <v>1020</v>
      </c>
      <c r="B55" s="274" t="s">
        <v>1021</v>
      </c>
      <c r="C55" s="272">
        <f>C56</f>
        <v>10585</v>
      </c>
    </row>
    <row r="56" spans="1:3" s="269" customFormat="1" ht="30.75">
      <c r="A56" s="271" t="s">
        <v>1022</v>
      </c>
      <c r="B56" s="274" t="s">
        <v>1023</v>
      </c>
      <c r="C56" s="281">
        <f>'[1]Прогноз по статьям'!J298</f>
        <v>10585</v>
      </c>
    </row>
    <row r="57" spans="1:3" s="269" customFormat="1" ht="15">
      <c r="A57" s="271" t="s">
        <v>909</v>
      </c>
      <c r="B57" s="274" t="s">
        <v>1042</v>
      </c>
      <c r="C57" s="272">
        <f>C58</f>
        <v>280</v>
      </c>
    </row>
    <row r="58" spans="1:3" s="269" customFormat="1" ht="46.5">
      <c r="A58" s="271" t="s">
        <v>619</v>
      </c>
      <c r="B58" s="274" t="s">
        <v>880</v>
      </c>
      <c r="C58" s="281">
        <f>'[1]Прогноз по статьям'!J324</f>
        <v>280</v>
      </c>
    </row>
    <row r="59" spans="1:3" s="269" customFormat="1" ht="78">
      <c r="A59" s="271" t="s">
        <v>338</v>
      </c>
      <c r="B59" s="276" t="s">
        <v>339</v>
      </c>
      <c r="C59" s="272">
        <f>C60</f>
        <v>54</v>
      </c>
    </row>
    <row r="60" spans="1:3" s="269" customFormat="1" ht="62.25">
      <c r="A60" s="271" t="s">
        <v>453</v>
      </c>
      <c r="B60" s="274" t="s">
        <v>336</v>
      </c>
      <c r="C60" s="281">
        <f>'[1]Прогноз по статьям'!J327</f>
        <v>54</v>
      </c>
    </row>
    <row r="61" spans="1:3" s="269" customFormat="1" ht="15">
      <c r="A61" s="271" t="s">
        <v>881</v>
      </c>
      <c r="B61" s="274" t="s">
        <v>886</v>
      </c>
      <c r="C61" s="272">
        <f>C62</f>
        <v>3695</v>
      </c>
    </row>
    <row r="62" spans="1:3" s="269" customFormat="1" ht="15">
      <c r="A62" s="271" t="s">
        <v>887</v>
      </c>
      <c r="B62" s="274" t="s">
        <v>888</v>
      </c>
      <c r="C62" s="272">
        <f>C63+C64+C65+C66+C67+C68</f>
        <v>3695</v>
      </c>
    </row>
    <row r="63" spans="1:3" s="269" customFormat="1" ht="30.75">
      <c r="A63" s="271" t="s">
        <v>650</v>
      </c>
      <c r="B63" s="274" t="s">
        <v>646</v>
      </c>
      <c r="C63" s="281">
        <f>'[1]Прогноз по статьям'!J331</f>
        <v>341</v>
      </c>
    </row>
    <row r="64" spans="1:3" s="269" customFormat="1" ht="30.75">
      <c r="A64" s="271" t="s">
        <v>651</v>
      </c>
      <c r="B64" s="274" t="s">
        <v>647</v>
      </c>
      <c r="C64" s="281">
        <f>'[1]Прогноз по статьям'!J332</f>
        <v>14</v>
      </c>
    </row>
    <row r="65" spans="1:3" s="269" customFormat="1" ht="15">
      <c r="A65" s="271" t="s">
        <v>652</v>
      </c>
      <c r="B65" s="274" t="s">
        <v>1082</v>
      </c>
      <c r="C65" s="281">
        <f>'[1]Прогноз по статьям'!J333</f>
        <v>1626</v>
      </c>
    </row>
    <row r="66" spans="1:3" s="269" customFormat="1" ht="15">
      <c r="A66" s="271" t="s">
        <v>653</v>
      </c>
      <c r="B66" s="274" t="s">
        <v>648</v>
      </c>
      <c r="C66" s="281">
        <f>'[1]Прогноз по статьям'!J334</f>
        <v>1707</v>
      </c>
    </row>
    <row r="67" spans="1:3" s="269" customFormat="1" ht="15">
      <c r="A67" s="271" t="s">
        <v>654</v>
      </c>
      <c r="B67" s="274" t="s">
        <v>649</v>
      </c>
      <c r="C67" s="281">
        <f>'[1]Прогноз по статьям'!J335</f>
        <v>7</v>
      </c>
    </row>
    <row r="68" spans="1:3" s="269" customFormat="1" ht="30.75">
      <c r="A68" s="271" t="s">
        <v>676</v>
      </c>
      <c r="B68" s="274" t="s">
        <v>675</v>
      </c>
      <c r="C68" s="281">
        <f>'[1]Прогноз по статьям'!J336</f>
        <v>0</v>
      </c>
    </row>
    <row r="69" spans="1:3" s="269" customFormat="1" ht="30.75">
      <c r="A69" s="271" t="s">
        <v>405</v>
      </c>
      <c r="B69" s="274" t="s">
        <v>874</v>
      </c>
      <c r="C69" s="272">
        <f>C70</f>
        <v>220</v>
      </c>
    </row>
    <row r="70" spans="1:3" s="269" customFormat="1" ht="15">
      <c r="A70" s="271" t="s">
        <v>407</v>
      </c>
      <c r="B70" s="274" t="s">
        <v>406</v>
      </c>
      <c r="C70" s="272">
        <f>C72+C71</f>
        <v>220</v>
      </c>
    </row>
    <row r="71" spans="1:3" s="269" customFormat="1" ht="30.75">
      <c r="A71" s="282" t="s">
        <v>808</v>
      </c>
      <c r="B71" s="274" t="s">
        <v>340</v>
      </c>
      <c r="C71" s="281">
        <f>'[1]Прогноз по статьям'!J364</f>
        <v>220</v>
      </c>
    </row>
    <row r="72" spans="1:3" s="269" customFormat="1" ht="15">
      <c r="A72" s="271" t="s">
        <v>810</v>
      </c>
      <c r="B72" s="274" t="s">
        <v>1034</v>
      </c>
      <c r="C72" s="272"/>
    </row>
    <row r="73" spans="1:3" s="269" customFormat="1" ht="30.75">
      <c r="A73" s="271" t="s">
        <v>416</v>
      </c>
      <c r="B73" s="274" t="s">
        <v>417</v>
      </c>
      <c r="C73" s="272">
        <f>C76+C74</f>
        <v>10814</v>
      </c>
    </row>
    <row r="74" spans="1:3" s="269" customFormat="1" ht="62.25">
      <c r="A74" s="271" t="s">
        <v>799</v>
      </c>
      <c r="B74" s="276" t="s">
        <v>707</v>
      </c>
      <c r="C74" s="272">
        <f>C75</f>
        <v>8404</v>
      </c>
    </row>
    <row r="75" spans="1:3" s="269" customFormat="1" ht="78">
      <c r="A75" s="271" t="s">
        <v>916</v>
      </c>
      <c r="B75" s="278" t="s">
        <v>44</v>
      </c>
      <c r="C75" s="281">
        <f>'[1]Прогноз по статьям'!J406</f>
        <v>8404</v>
      </c>
    </row>
    <row r="76" spans="1:3" s="269" customFormat="1" ht="30.75">
      <c r="A76" s="279" t="s">
        <v>45</v>
      </c>
      <c r="B76" s="274" t="s">
        <v>706</v>
      </c>
      <c r="C76" s="272">
        <f>C77</f>
        <v>2410</v>
      </c>
    </row>
    <row r="77" spans="1:3" s="269" customFormat="1" ht="30.75">
      <c r="A77" s="271" t="s">
        <v>443</v>
      </c>
      <c r="B77" s="274" t="s">
        <v>991</v>
      </c>
      <c r="C77" s="272">
        <f>C78+C79</f>
        <v>2410</v>
      </c>
    </row>
    <row r="78" spans="1:3" s="269" customFormat="1" ht="46.5">
      <c r="A78" s="271" t="s">
        <v>620</v>
      </c>
      <c r="B78" s="274" t="s">
        <v>660</v>
      </c>
      <c r="C78" s="281">
        <f>'[1]Прогноз по статьям'!J428</f>
        <v>620</v>
      </c>
    </row>
    <row r="79" spans="1:3" s="269" customFormat="1" ht="46.5">
      <c r="A79" s="271" t="s">
        <v>662</v>
      </c>
      <c r="B79" s="274" t="s">
        <v>661</v>
      </c>
      <c r="C79" s="272">
        <f>'[1]Прогноз по статьям'!J431</f>
        <v>1790</v>
      </c>
    </row>
    <row r="80" spans="1:3" s="269" customFormat="1" ht="15">
      <c r="A80" s="271" t="s">
        <v>905</v>
      </c>
      <c r="B80" s="274" t="s">
        <v>1043</v>
      </c>
      <c r="C80" s="272">
        <f>SUM(C81:C99)</f>
        <v>5950</v>
      </c>
    </row>
    <row r="81" spans="1:3" s="269" customFormat="1" ht="62.25">
      <c r="A81" s="271" t="s">
        <v>452</v>
      </c>
      <c r="B81" s="278" t="s">
        <v>46</v>
      </c>
      <c r="C81" s="272">
        <f>'[1]Прогноз по статьям'!J438</f>
        <v>60</v>
      </c>
    </row>
    <row r="82" spans="1:3" s="269" customFormat="1" ht="46.5">
      <c r="A82" s="271" t="s">
        <v>427</v>
      </c>
      <c r="B82" s="274" t="s">
        <v>428</v>
      </c>
      <c r="C82" s="272">
        <f>'[1]Прогноз по статьям'!J439</f>
        <v>50</v>
      </c>
    </row>
    <row r="83" spans="1:3" s="269" customFormat="1" ht="46.5">
      <c r="A83" s="271" t="s">
        <v>889</v>
      </c>
      <c r="B83" s="274" t="s">
        <v>408</v>
      </c>
      <c r="C83" s="272">
        <v>0</v>
      </c>
    </row>
    <row r="84" spans="1:3" s="269" customFormat="1" ht="46.5">
      <c r="A84" s="271" t="s">
        <v>47</v>
      </c>
      <c r="B84" s="283" t="s">
        <v>798</v>
      </c>
      <c r="C84" s="272">
        <f>'[1]Прогноз по статьям'!J442</f>
        <v>150</v>
      </c>
    </row>
    <row r="85" spans="1:3" s="269" customFormat="1" ht="46.5">
      <c r="A85" s="284" t="s">
        <v>12</v>
      </c>
      <c r="B85" s="283" t="s">
        <v>13</v>
      </c>
      <c r="C85" s="272">
        <f>'[1]Прогноз по статьям'!J444</f>
        <v>100</v>
      </c>
    </row>
    <row r="86" spans="1:3" s="269" customFormat="1" ht="30.75">
      <c r="A86" s="271" t="s">
        <v>1083</v>
      </c>
      <c r="B86" s="283" t="s">
        <v>561</v>
      </c>
      <c r="C86" s="272">
        <f>'[1]Прогноз по статьям'!J447+'[1]Прогноз по статьям'!J448</f>
        <v>880</v>
      </c>
    </row>
    <row r="87" spans="1:3" s="269" customFormat="1" ht="30.75">
      <c r="A87" s="271" t="s">
        <v>771</v>
      </c>
      <c r="B87" s="283" t="s">
        <v>562</v>
      </c>
      <c r="C87" s="272">
        <f>'[1]Прогноз по статьям'!J450+'[1]Прогноз по статьям'!J451</f>
        <v>340</v>
      </c>
    </row>
    <row r="88" spans="1:3" s="269" customFormat="1" ht="30.75">
      <c r="A88" s="271" t="s">
        <v>890</v>
      </c>
      <c r="B88" s="283" t="s">
        <v>563</v>
      </c>
      <c r="C88" s="272">
        <v>8</v>
      </c>
    </row>
    <row r="89" spans="1:3" s="269" customFormat="1" ht="30.75">
      <c r="A89" s="271" t="s">
        <v>892</v>
      </c>
      <c r="B89" s="283" t="s">
        <v>893</v>
      </c>
      <c r="C89" s="272">
        <f>'[1]Прогноз по статьям'!J456+'[1]Прогноз по статьям'!J457</f>
        <v>440</v>
      </c>
    </row>
    <row r="90" spans="1:3" s="269" customFormat="1" ht="15">
      <c r="A90" s="271" t="s">
        <v>894</v>
      </c>
      <c r="B90" s="283" t="s">
        <v>895</v>
      </c>
      <c r="C90" s="272">
        <f>'[1]Прогноз по статьям'!J459+'[1]Прогноз по статьям'!J460</f>
        <v>302</v>
      </c>
    </row>
    <row r="91" spans="1:3" s="269" customFormat="1" ht="46.5">
      <c r="A91" s="284" t="s">
        <v>19</v>
      </c>
      <c r="B91" s="274" t="s">
        <v>14</v>
      </c>
      <c r="C91" s="272">
        <f>'[1]Прогноз по статьям'!J462</f>
        <v>1</v>
      </c>
    </row>
    <row r="92" spans="1:3" s="269" customFormat="1" ht="46.5">
      <c r="A92" s="284" t="s">
        <v>15</v>
      </c>
      <c r="B92" s="283" t="s">
        <v>16</v>
      </c>
      <c r="C92" s="272">
        <f>'[1]Прогноз по статьям'!J465</f>
        <v>17</v>
      </c>
    </row>
    <row r="93" spans="1:3" s="269" customFormat="1" ht="30.75">
      <c r="A93" s="271" t="s">
        <v>564</v>
      </c>
      <c r="B93" s="283" t="s">
        <v>409</v>
      </c>
      <c r="C93" s="272">
        <f>'[1]Прогноз по статьям'!J466</f>
        <v>20</v>
      </c>
    </row>
    <row r="94" spans="1:3" s="269" customFormat="1" ht="30.75">
      <c r="A94" s="271" t="s">
        <v>402</v>
      </c>
      <c r="B94" s="274" t="s">
        <v>401</v>
      </c>
      <c r="C94" s="272">
        <f>'[1]Прогноз по статьям'!J473</f>
        <v>46</v>
      </c>
    </row>
    <row r="95" spans="1:3" s="269" customFormat="1" ht="30.75">
      <c r="A95" s="271" t="s">
        <v>403</v>
      </c>
      <c r="B95" s="274" t="s">
        <v>399</v>
      </c>
      <c r="C95" s="272">
        <f>'[1]Прогноз по статьям'!J476</f>
        <v>40</v>
      </c>
    </row>
    <row r="96" spans="1:3" s="269" customFormat="1" ht="62.25">
      <c r="A96" s="271" t="s">
        <v>565</v>
      </c>
      <c r="B96" s="274" t="s">
        <v>566</v>
      </c>
      <c r="C96" s="272">
        <f>'[1]Прогноз по статьям'!J478+'[1]Прогноз по статьям'!J479+'[1]Прогноз по статьям'!J480</f>
        <v>750</v>
      </c>
    </row>
    <row r="97" spans="1:3" s="269" customFormat="1" ht="30.75">
      <c r="A97" s="271" t="s">
        <v>404</v>
      </c>
      <c r="B97" s="274" t="s">
        <v>400</v>
      </c>
      <c r="C97" s="272">
        <f>'[1]Прогноз по статьям'!J481</f>
        <v>20</v>
      </c>
    </row>
    <row r="98" spans="1:3" s="269" customFormat="1" ht="46.5">
      <c r="A98" s="284" t="s">
        <v>17</v>
      </c>
      <c r="B98" s="274" t="s">
        <v>1036</v>
      </c>
      <c r="C98" s="272">
        <f>'[1]Прогноз по статьям'!J483</f>
        <v>2</v>
      </c>
    </row>
    <row r="99" spans="1:3" s="269" customFormat="1" ht="30.75">
      <c r="A99" s="271" t="s">
        <v>109</v>
      </c>
      <c r="B99" s="274" t="s">
        <v>1040</v>
      </c>
      <c r="C99" s="272">
        <f>'[1]Прогноз по статьям'!J504</f>
        <v>2724</v>
      </c>
    </row>
    <row r="100" spans="1:3" s="269" customFormat="1" ht="15">
      <c r="A100" s="271" t="s">
        <v>906</v>
      </c>
      <c r="B100" s="274" t="s">
        <v>1044</v>
      </c>
      <c r="C100" s="272">
        <f>C101</f>
        <v>0</v>
      </c>
    </row>
    <row r="101" spans="1:3" s="269" customFormat="1" ht="15">
      <c r="A101" s="271" t="s">
        <v>896</v>
      </c>
      <c r="B101" s="274" t="s">
        <v>897</v>
      </c>
      <c r="C101" s="272">
        <f>'[1]Прогноз по статьям'!J522</f>
        <v>0</v>
      </c>
    </row>
    <row r="102" spans="1:3" s="269" customFormat="1" ht="15">
      <c r="A102" s="285" t="s">
        <v>861</v>
      </c>
      <c r="B102" s="274" t="s">
        <v>1051</v>
      </c>
      <c r="C102" s="286">
        <f>C103+C152</f>
        <v>908364.5380000002</v>
      </c>
    </row>
    <row r="103" spans="1:3" s="269" customFormat="1" ht="30.75">
      <c r="A103" s="285" t="s">
        <v>862</v>
      </c>
      <c r="B103" s="274" t="s">
        <v>352</v>
      </c>
      <c r="C103" s="286">
        <f>C125+C148+C104+C109</f>
        <v>907639.5380000002</v>
      </c>
    </row>
    <row r="104" spans="1:3" s="269" customFormat="1" ht="15">
      <c r="A104" s="285" t="s">
        <v>165</v>
      </c>
      <c r="B104" s="274" t="s">
        <v>282</v>
      </c>
      <c r="C104" s="287">
        <f>C106+C108</f>
        <v>67249.7</v>
      </c>
    </row>
    <row r="105" spans="1:3" s="269" customFormat="1" ht="15">
      <c r="A105" s="285" t="s">
        <v>151</v>
      </c>
      <c r="B105" s="274" t="s">
        <v>115</v>
      </c>
      <c r="C105" s="287">
        <f>C106</f>
        <v>39116.4</v>
      </c>
    </row>
    <row r="106" spans="1:3" s="269" customFormat="1" ht="30.75">
      <c r="A106" s="285" t="s">
        <v>150</v>
      </c>
      <c r="B106" s="274" t="s">
        <v>677</v>
      </c>
      <c r="C106" s="287">
        <v>39116.4</v>
      </c>
    </row>
    <row r="107" spans="1:3" s="269" customFormat="1" ht="30.75">
      <c r="A107" s="285" t="s">
        <v>153</v>
      </c>
      <c r="B107" s="274" t="s">
        <v>976</v>
      </c>
      <c r="C107" s="287">
        <f>C108</f>
        <v>28133.3</v>
      </c>
    </row>
    <row r="108" spans="1:3" s="269" customFormat="1" ht="30.75">
      <c r="A108" s="285" t="s">
        <v>152</v>
      </c>
      <c r="B108" s="274" t="s">
        <v>75</v>
      </c>
      <c r="C108" s="287">
        <v>28133.3</v>
      </c>
    </row>
    <row r="109" spans="1:3" s="269" customFormat="1" ht="30.75">
      <c r="A109" s="285" t="s">
        <v>172</v>
      </c>
      <c r="B109" s="274" t="s">
        <v>394</v>
      </c>
      <c r="C109" s="286">
        <f>C111+C113+C110+C114+C119+C112+C115+C116+C117+C118</f>
        <v>198882.776</v>
      </c>
    </row>
    <row r="110" spans="1:3" s="269" customFormat="1" ht="32.25" customHeight="1">
      <c r="A110" s="285" t="s">
        <v>287</v>
      </c>
      <c r="B110" s="274" t="s">
        <v>286</v>
      </c>
      <c r="C110" s="287">
        <v>0</v>
      </c>
    </row>
    <row r="111" spans="1:3" s="269" customFormat="1" ht="30.75">
      <c r="A111" s="285" t="s">
        <v>166</v>
      </c>
      <c r="B111" s="274" t="s">
        <v>167</v>
      </c>
      <c r="C111" s="287">
        <v>5368</v>
      </c>
    </row>
    <row r="112" spans="1:3" s="269" customFormat="1" ht="30.75">
      <c r="A112" s="285" t="s">
        <v>1133</v>
      </c>
      <c r="B112" s="274" t="s">
        <v>1134</v>
      </c>
      <c r="C112" s="287">
        <v>2711.2</v>
      </c>
    </row>
    <row r="113" spans="1:3" s="269" customFormat="1" ht="69" customHeight="1">
      <c r="A113" s="285" t="s">
        <v>174</v>
      </c>
      <c r="B113" s="274" t="s">
        <v>1156</v>
      </c>
      <c r="C113" s="286">
        <v>48496.65</v>
      </c>
    </row>
    <row r="114" spans="1:3" s="269" customFormat="1" ht="66.75" customHeight="1">
      <c r="A114" s="285" t="s">
        <v>147</v>
      </c>
      <c r="B114" s="274" t="s">
        <v>148</v>
      </c>
      <c r="C114" s="287">
        <v>54264</v>
      </c>
    </row>
    <row r="115" spans="1:3" s="269" customFormat="1" ht="51" customHeight="1">
      <c r="A115" s="285" t="s">
        <v>1135</v>
      </c>
      <c r="B115" s="274" t="s">
        <v>1136</v>
      </c>
      <c r="C115" s="287">
        <v>796.1</v>
      </c>
    </row>
    <row r="116" spans="1:3" s="269" customFormat="1" ht="51" customHeight="1">
      <c r="A116" s="285" t="s">
        <v>1137</v>
      </c>
      <c r="B116" s="274" t="s">
        <v>1138</v>
      </c>
      <c r="C116" s="286">
        <v>34831.534</v>
      </c>
    </row>
    <row r="117" spans="1:3" s="269" customFormat="1" ht="66.75" customHeight="1">
      <c r="A117" s="285" t="s">
        <v>1139</v>
      </c>
      <c r="B117" s="274" t="s">
        <v>1140</v>
      </c>
      <c r="C117" s="286">
        <v>1971.222</v>
      </c>
    </row>
    <row r="118" spans="1:3" s="269" customFormat="1" ht="33" customHeight="1">
      <c r="A118" s="285" t="s">
        <v>1157</v>
      </c>
      <c r="B118" s="274" t="s">
        <v>1158</v>
      </c>
      <c r="C118" s="286">
        <v>19923</v>
      </c>
    </row>
    <row r="119" spans="1:3" s="269" customFormat="1" ht="18.75" customHeight="1">
      <c r="A119" s="285" t="s">
        <v>278</v>
      </c>
      <c r="B119" s="274" t="s">
        <v>277</v>
      </c>
      <c r="C119" s="286">
        <f>C120+C122+C123+C124+C121</f>
        <v>30521.070000000003</v>
      </c>
    </row>
    <row r="120" spans="1:3" s="269" customFormat="1" ht="63.75" customHeight="1">
      <c r="A120" s="285" t="s">
        <v>154</v>
      </c>
      <c r="B120" s="274" t="s">
        <v>175</v>
      </c>
      <c r="C120" s="287">
        <v>504.2</v>
      </c>
    </row>
    <row r="121" spans="1:3" s="269" customFormat="1" ht="63.75" customHeight="1">
      <c r="A121" s="285" t="s">
        <v>1141</v>
      </c>
      <c r="B121" s="274" t="s">
        <v>1142</v>
      </c>
      <c r="C121" s="286">
        <v>30.45</v>
      </c>
    </row>
    <row r="122" spans="1:3" s="269" customFormat="1" ht="51" customHeight="1">
      <c r="A122" s="285" t="s">
        <v>149</v>
      </c>
      <c r="B122" s="274" t="s">
        <v>176</v>
      </c>
      <c r="C122" s="287">
        <v>18506.8</v>
      </c>
    </row>
    <row r="123" spans="1:3" s="269" customFormat="1" ht="33" customHeight="1">
      <c r="A123" s="285" t="s">
        <v>168</v>
      </c>
      <c r="B123" s="274" t="s">
        <v>170</v>
      </c>
      <c r="C123" s="286">
        <v>10403.12</v>
      </c>
    </row>
    <row r="124" spans="1:3" s="269" customFormat="1" ht="33" customHeight="1">
      <c r="A124" s="285" t="s">
        <v>169</v>
      </c>
      <c r="B124" s="274" t="s">
        <v>171</v>
      </c>
      <c r="C124" s="287">
        <v>1076.5</v>
      </c>
    </row>
    <row r="125" spans="1:3" s="269" customFormat="1" ht="15">
      <c r="A125" s="285" t="s">
        <v>164</v>
      </c>
      <c r="B125" s="288" t="s">
        <v>280</v>
      </c>
      <c r="C125" s="286">
        <f>C126+C128+C129+C146+C147</f>
        <v>631429.5830000001</v>
      </c>
    </row>
    <row r="126" spans="1:3" s="269" customFormat="1" ht="57" customHeight="1">
      <c r="A126" s="285" t="s">
        <v>155</v>
      </c>
      <c r="B126" s="288" t="s">
        <v>131</v>
      </c>
      <c r="C126" s="286">
        <v>11237.783</v>
      </c>
    </row>
    <row r="127" spans="1:3" s="269" customFormat="1" ht="46.5" hidden="1">
      <c r="A127" s="285" t="s">
        <v>97</v>
      </c>
      <c r="B127" s="288" t="s">
        <v>98</v>
      </c>
      <c r="C127" s="287"/>
    </row>
    <row r="128" spans="1:3" s="269" customFormat="1" ht="46.5">
      <c r="A128" s="285" t="s">
        <v>156</v>
      </c>
      <c r="B128" s="288" t="s">
        <v>467</v>
      </c>
      <c r="C128" s="287">
        <v>1059.3</v>
      </c>
    </row>
    <row r="129" spans="1:3" s="269" customFormat="1" ht="30.75">
      <c r="A129" s="285" t="s">
        <v>279</v>
      </c>
      <c r="B129" s="288" t="s">
        <v>283</v>
      </c>
      <c r="C129" s="287">
        <f>C130+C131+C132+C133+C134+C135+C136+C137+C138+C139+C140+C141+C142+C143+C144+C145</f>
        <v>603158.6000000001</v>
      </c>
    </row>
    <row r="130" spans="1:3" s="269" customFormat="1" ht="46.5">
      <c r="A130" s="285" t="s">
        <v>157</v>
      </c>
      <c r="B130" s="288" t="s">
        <v>535</v>
      </c>
      <c r="C130" s="287">
        <v>8054.4</v>
      </c>
    </row>
    <row r="131" spans="1:3" s="269" customFormat="1" ht="92.25" customHeight="1">
      <c r="A131" s="285" t="s">
        <v>146</v>
      </c>
      <c r="B131" s="288" t="s">
        <v>536</v>
      </c>
      <c r="C131" s="287">
        <v>8512.4</v>
      </c>
    </row>
    <row r="132" spans="1:3" s="269" customFormat="1" ht="62.25">
      <c r="A132" s="285" t="s">
        <v>143</v>
      </c>
      <c r="B132" s="288" t="s">
        <v>537</v>
      </c>
      <c r="C132" s="287">
        <v>998</v>
      </c>
    </row>
    <row r="133" spans="1:3" s="269" customFormat="1" ht="46.5">
      <c r="A133" s="285" t="s">
        <v>144</v>
      </c>
      <c r="B133" s="288" t="s">
        <v>538</v>
      </c>
      <c r="C133" s="287">
        <v>268.3</v>
      </c>
    </row>
    <row r="134" spans="1:3" s="269" customFormat="1" ht="46.5">
      <c r="A134" s="285" t="s">
        <v>145</v>
      </c>
      <c r="B134" s="288" t="s">
        <v>539</v>
      </c>
      <c r="C134" s="287">
        <v>3915</v>
      </c>
    </row>
    <row r="135" spans="1:3" s="269" customFormat="1" ht="187.5" customHeight="1">
      <c r="A135" s="285" t="s">
        <v>137</v>
      </c>
      <c r="B135" s="288" t="s">
        <v>540</v>
      </c>
      <c r="C135" s="287">
        <v>197774.7</v>
      </c>
    </row>
    <row r="136" spans="1:3" s="269" customFormat="1" ht="202.5">
      <c r="A136" s="285" t="s">
        <v>138</v>
      </c>
      <c r="B136" s="288" t="s">
        <v>541</v>
      </c>
      <c r="C136" s="287">
        <v>2562</v>
      </c>
    </row>
    <row r="137" spans="1:3" s="269" customFormat="1" ht="171">
      <c r="A137" s="285" t="s">
        <v>139</v>
      </c>
      <c r="B137" s="288" t="s">
        <v>542</v>
      </c>
      <c r="C137" s="287">
        <v>317902.9</v>
      </c>
    </row>
    <row r="138" spans="1:3" s="269" customFormat="1" ht="186.75">
      <c r="A138" s="285" t="s">
        <v>140</v>
      </c>
      <c r="B138" s="288" t="s">
        <v>543</v>
      </c>
      <c r="C138" s="287">
        <v>9720</v>
      </c>
    </row>
    <row r="139" spans="1:3" s="269" customFormat="1" ht="93">
      <c r="A139" s="285" t="s">
        <v>141</v>
      </c>
      <c r="B139" s="288" t="s">
        <v>544</v>
      </c>
      <c r="C139" s="287">
        <v>500</v>
      </c>
    </row>
    <row r="140" spans="1:3" s="269" customFormat="1" ht="216" customHeight="1">
      <c r="A140" s="285" t="s">
        <v>142</v>
      </c>
      <c r="B140" s="288" t="s">
        <v>269</v>
      </c>
      <c r="C140" s="287">
        <v>32302.3</v>
      </c>
    </row>
    <row r="141" spans="1:3" s="269" customFormat="1" ht="62.25">
      <c r="A141" s="285" t="s">
        <v>158</v>
      </c>
      <c r="B141" s="288" t="s">
        <v>270</v>
      </c>
      <c r="C141" s="287">
        <v>15558.1</v>
      </c>
    </row>
    <row r="142" spans="1:3" s="269" customFormat="1" ht="62.25">
      <c r="A142" s="285" t="s">
        <v>159</v>
      </c>
      <c r="B142" s="288" t="s">
        <v>271</v>
      </c>
      <c r="C142" s="287">
        <v>1772.6</v>
      </c>
    </row>
    <row r="143" spans="1:3" s="269" customFormat="1" ht="93.75" customHeight="1">
      <c r="A143" s="285" t="s">
        <v>136</v>
      </c>
      <c r="B143" s="288" t="s">
        <v>272</v>
      </c>
      <c r="C143" s="287">
        <v>772.8</v>
      </c>
    </row>
    <row r="144" spans="1:3" s="269" customFormat="1" ht="62.25">
      <c r="A144" s="285" t="s">
        <v>133</v>
      </c>
      <c r="B144" s="288" t="s">
        <v>273</v>
      </c>
      <c r="C144" s="287">
        <v>672.4</v>
      </c>
    </row>
    <row r="145" spans="1:3" s="269" customFormat="1" ht="46.5">
      <c r="A145" s="285" t="s">
        <v>134</v>
      </c>
      <c r="B145" s="288" t="s">
        <v>274</v>
      </c>
      <c r="C145" s="287">
        <v>1872.7</v>
      </c>
    </row>
    <row r="146" spans="1:3" s="269" customFormat="1" ht="62.25">
      <c r="A146" s="285" t="s">
        <v>135</v>
      </c>
      <c r="B146" s="288" t="s">
        <v>132</v>
      </c>
      <c r="C146" s="287">
        <v>14402.8</v>
      </c>
    </row>
    <row r="147" spans="1:3" s="269" customFormat="1" ht="35.25" customHeight="1">
      <c r="A147" s="285" t="s">
        <v>466</v>
      </c>
      <c r="B147" s="288" t="s">
        <v>99</v>
      </c>
      <c r="C147" s="287">
        <v>1571.1</v>
      </c>
    </row>
    <row r="148" spans="1:3" s="289" customFormat="1" ht="15">
      <c r="A148" s="285" t="s">
        <v>160</v>
      </c>
      <c r="B148" s="288" t="s">
        <v>102</v>
      </c>
      <c r="C148" s="286">
        <f>C149+C150+C151</f>
        <v>10077.479</v>
      </c>
    </row>
    <row r="149" spans="1:3" s="269" customFormat="1" ht="62.25">
      <c r="A149" s="285" t="s">
        <v>161</v>
      </c>
      <c r="B149" s="288" t="s">
        <v>275</v>
      </c>
      <c r="C149" s="286">
        <v>1877.479</v>
      </c>
    </row>
    <row r="150" spans="1:3" s="269" customFormat="1" ht="79.5" customHeight="1">
      <c r="A150" s="285" t="s">
        <v>162</v>
      </c>
      <c r="B150" s="274" t="s">
        <v>276</v>
      </c>
      <c r="C150" s="287">
        <v>8100</v>
      </c>
    </row>
    <row r="151" spans="1:3" s="269" customFormat="1" ht="50.25" customHeight="1">
      <c r="A151" s="285" t="s">
        <v>1159</v>
      </c>
      <c r="B151" s="274" t="s">
        <v>1160</v>
      </c>
      <c r="C151" s="287">
        <v>100</v>
      </c>
    </row>
    <row r="152" spans="1:3" s="269" customFormat="1" ht="21.75" customHeight="1">
      <c r="A152" s="285" t="s">
        <v>1143</v>
      </c>
      <c r="B152" s="274" t="s">
        <v>1144</v>
      </c>
      <c r="C152" s="286">
        <f>C153</f>
        <v>725</v>
      </c>
    </row>
    <row r="153" spans="1:3" s="269" customFormat="1" ht="15" customHeight="1">
      <c r="A153" s="285" t="s">
        <v>1145</v>
      </c>
      <c r="B153" s="288" t="s">
        <v>1146</v>
      </c>
      <c r="C153" s="286">
        <f>C154+C155+C156</f>
        <v>725</v>
      </c>
    </row>
    <row r="154" spans="1:3" s="269" customFormat="1" ht="51" customHeight="1">
      <c r="A154" s="285" t="s">
        <v>1191</v>
      </c>
      <c r="B154" s="288" t="s">
        <v>1192</v>
      </c>
      <c r="C154" s="286">
        <v>200</v>
      </c>
    </row>
    <row r="155" spans="1:3" s="269" customFormat="1" ht="54" customHeight="1">
      <c r="A155" s="285" t="s">
        <v>1193</v>
      </c>
      <c r="B155" s="288" t="s">
        <v>1194</v>
      </c>
      <c r="C155" s="286">
        <v>525</v>
      </c>
    </row>
    <row r="156" spans="1:3" s="269" customFormat="1" ht="51.75" customHeight="1">
      <c r="A156" s="285" t="s">
        <v>1147</v>
      </c>
      <c r="B156" s="288" t="s">
        <v>1215</v>
      </c>
      <c r="C156" s="286">
        <v>0</v>
      </c>
    </row>
    <row r="157" spans="1:3" s="269" customFormat="1" ht="15">
      <c r="A157" s="290"/>
      <c r="B157" s="291" t="s">
        <v>1059</v>
      </c>
      <c r="C157" s="292">
        <f>C102+C13</f>
        <v>1421855.5380000002</v>
      </c>
    </row>
    <row r="158" spans="1:3" s="269" customFormat="1" ht="15">
      <c r="A158" s="293"/>
      <c r="B158" s="294"/>
      <c r="C158" s="295"/>
    </row>
    <row r="159" spans="1:3" s="269" customFormat="1" ht="15">
      <c r="A159" s="338" t="s">
        <v>630</v>
      </c>
      <c r="B159" s="338"/>
      <c r="C159" s="338"/>
    </row>
    <row r="160" s="269" customFormat="1" ht="15">
      <c r="C160" s="273"/>
    </row>
    <row r="161" s="269" customFormat="1" ht="15">
      <c r="C161" s="273"/>
    </row>
    <row r="162" s="269" customFormat="1" ht="15">
      <c r="C162" s="273"/>
    </row>
    <row r="163" s="269" customFormat="1" ht="15">
      <c r="C163" s="273"/>
    </row>
    <row r="164" s="269" customFormat="1" ht="15">
      <c r="C164" s="273"/>
    </row>
    <row r="165" s="269" customFormat="1" ht="15">
      <c r="C165" s="273"/>
    </row>
    <row r="166" s="269" customFormat="1" ht="15">
      <c r="C166" s="273"/>
    </row>
    <row r="167" s="269" customFormat="1" ht="15">
      <c r="C167" s="273"/>
    </row>
    <row r="168" s="269" customFormat="1" ht="15">
      <c r="C168" s="273"/>
    </row>
    <row r="169" s="269" customFormat="1" ht="15">
      <c r="C169" s="273"/>
    </row>
    <row r="170" s="269" customFormat="1" ht="15">
      <c r="C170" s="273"/>
    </row>
    <row r="171" s="269" customFormat="1" ht="15">
      <c r="C171" s="273"/>
    </row>
    <row r="172" s="269" customFormat="1" ht="15">
      <c r="C172" s="273"/>
    </row>
    <row r="173" s="269" customFormat="1" ht="15">
      <c r="C173" s="273"/>
    </row>
    <row r="174" s="269" customFormat="1" ht="15">
      <c r="C174" s="273"/>
    </row>
    <row r="175" s="269" customFormat="1" ht="15">
      <c r="C175" s="273"/>
    </row>
    <row r="176" s="269" customFormat="1" ht="15">
      <c r="C176" s="273"/>
    </row>
    <row r="177" s="269" customFormat="1" ht="15">
      <c r="C177" s="273"/>
    </row>
    <row r="178" s="269" customFormat="1" ht="15">
      <c r="C178" s="273"/>
    </row>
    <row r="179" spans="1:3" ht="15">
      <c r="A179" s="269"/>
      <c r="C179" s="273"/>
    </row>
    <row r="180" spans="1:3" ht="15">
      <c r="A180" s="269"/>
      <c r="C180" s="273"/>
    </row>
    <row r="181" spans="1:3" ht="15">
      <c r="A181" s="269"/>
      <c r="C181" s="273"/>
    </row>
    <row r="182" spans="1:3" ht="15">
      <c r="A182" s="269"/>
      <c r="C182" s="273"/>
    </row>
    <row r="183" spans="1:3" ht="15">
      <c r="A183" s="269"/>
      <c r="C183" s="273"/>
    </row>
    <row r="184" spans="1:3" ht="15">
      <c r="A184" s="269"/>
      <c r="C184" s="273"/>
    </row>
    <row r="185" spans="1:3" ht="15">
      <c r="A185" s="269"/>
      <c r="C185" s="273"/>
    </row>
  </sheetData>
  <sheetProtection/>
  <mergeCells count="10">
    <mergeCell ref="A159:C159"/>
    <mergeCell ref="A1:C1"/>
    <mergeCell ref="A2:C2"/>
    <mergeCell ref="A3:C3"/>
    <mergeCell ref="A4:C4"/>
    <mergeCell ref="A5:C5"/>
    <mergeCell ref="A10:C10"/>
    <mergeCell ref="A9:C9"/>
    <mergeCell ref="B6:C6"/>
    <mergeCell ref="B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47"/>
  <sheetViews>
    <sheetView tabSelected="1" zoomScale="70" zoomScaleNormal="70" workbookViewId="0" topLeftCell="A19">
      <selection activeCell="G13" sqref="G13"/>
    </sheetView>
  </sheetViews>
  <sheetFormatPr defaultColWidth="9.125" defaultRowHeight="12.75"/>
  <cols>
    <col min="1" max="1" width="26.50390625" style="297" customWidth="1"/>
    <col min="2" max="2" width="64.00390625" style="298" customWidth="1"/>
    <col min="3" max="3" width="13.375" style="297" customWidth="1"/>
    <col min="4" max="4" width="14.50390625" style="297" customWidth="1"/>
    <col min="5" max="16384" width="9.125" style="297" customWidth="1"/>
  </cols>
  <sheetData>
    <row r="1" spans="1:4" ht="15">
      <c r="A1" s="346" t="s">
        <v>294</v>
      </c>
      <c r="B1" s="346"/>
      <c r="C1" s="346"/>
      <c r="D1" s="346"/>
    </row>
    <row r="2" spans="1:4" ht="15">
      <c r="A2" s="346" t="s">
        <v>296</v>
      </c>
      <c r="B2" s="346"/>
      <c r="C2" s="346"/>
      <c r="D2" s="346"/>
    </row>
    <row r="3" spans="1:4" ht="15">
      <c r="A3" s="346" t="s">
        <v>295</v>
      </c>
      <c r="B3" s="346"/>
      <c r="C3" s="346"/>
      <c r="D3" s="346"/>
    </row>
    <row r="4" spans="1:4" ht="15">
      <c r="A4" s="346" t="s">
        <v>297</v>
      </c>
      <c r="B4" s="346"/>
      <c r="C4" s="346"/>
      <c r="D4" s="346"/>
    </row>
    <row r="5" spans="1:4" ht="15">
      <c r="A5" s="346" t="s">
        <v>621</v>
      </c>
      <c r="B5" s="346"/>
      <c r="C5" s="346"/>
      <c r="D5" s="346"/>
    </row>
    <row r="6" spans="1:4" ht="15">
      <c r="A6" s="298"/>
      <c r="B6" s="345" t="s">
        <v>1148</v>
      </c>
      <c r="C6" s="345"/>
      <c r="D6" s="350"/>
    </row>
    <row r="7" spans="1:4" ht="15">
      <c r="A7" s="298"/>
      <c r="B7" s="345" t="s">
        <v>1222</v>
      </c>
      <c r="C7" s="349"/>
      <c r="D7" s="349"/>
    </row>
    <row r="8" spans="1:4" ht="15">
      <c r="A8" s="298"/>
      <c r="B8" s="345" t="s">
        <v>1221</v>
      </c>
      <c r="C8" s="341"/>
      <c r="D8" s="341"/>
    </row>
    <row r="10" spans="1:4" ht="15">
      <c r="A10" s="342" t="s">
        <v>883</v>
      </c>
      <c r="B10" s="342"/>
      <c r="C10" s="342"/>
      <c r="D10" s="343"/>
    </row>
    <row r="11" spans="1:4" ht="15">
      <c r="A11" s="342" t="s">
        <v>20</v>
      </c>
      <c r="B11" s="342"/>
      <c r="C11" s="342"/>
      <c r="D11" s="343"/>
    </row>
    <row r="12" spans="3:4" ht="15.75" thickBot="1">
      <c r="C12" s="344" t="s">
        <v>679</v>
      </c>
      <c r="D12" s="344"/>
    </row>
    <row r="13" spans="1:4" ht="31.5" thickBot="1">
      <c r="A13" s="299" t="s">
        <v>26</v>
      </c>
      <c r="B13" s="300" t="s">
        <v>1072</v>
      </c>
      <c r="C13" s="347" t="s">
        <v>1056</v>
      </c>
      <c r="D13" s="348"/>
    </row>
    <row r="14" spans="1:4" ht="15.75" thickBot="1">
      <c r="A14" s="301"/>
      <c r="B14" s="302"/>
      <c r="C14" s="303">
        <v>2018</v>
      </c>
      <c r="D14" s="304">
        <v>2019</v>
      </c>
    </row>
    <row r="15" spans="1:4" s="269" customFormat="1" ht="15">
      <c r="A15" s="271" t="s">
        <v>900</v>
      </c>
      <c r="B15" s="274" t="s">
        <v>1027</v>
      </c>
      <c r="C15" s="272">
        <f>C16+C28+C46+C49+C63+C71+C82+C102+C75+C43+C22</f>
        <v>574918</v>
      </c>
      <c r="D15" s="272">
        <f>D16+D28+D46+D49+D63+D71+D82+D102+D75+D43+D22</f>
        <v>588060</v>
      </c>
    </row>
    <row r="16" spans="1:4" s="269" customFormat="1" ht="15">
      <c r="A16" s="271" t="s">
        <v>901</v>
      </c>
      <c r="B16" s="275" t="s">
        <v>1052</v>
      </c>
      <c r="C16" s="272">
        <f>C17</f>
        <v>323468</v>
      </c>
      <c r="D16" s="272">
        <f>D17</f>
        <v>333729</v>
      </c>
    </row>
    <row r="17" spans="1:4" s="269" customFormat="1" ht="15">
      <c r="A17" s="271" t="s">
        <v>598</v>
      </c>
      <c r="B17" s="274" t="s">
        <v>1057</v>
      </c>
      <c r="C17" s="272">
        <f>C18+C19+C20+C21</f>
        <v>323468</v>
      </c>
      <c r="D17" s="272">
        <f>D18+D19+D20+D21</f>
        <v>333729</v>
      </c>
    </row>
    <row r="18" spans="1:4" s="269" customFormat="1" ht="78">
      <c r="A18" s="271" t="s">
        <v>1046</v>
      </c>
      <c r="B18" s="276" t="s">
        <v>595</v>
      </c>
      <c r="C18" s="277">
        <f>'[1]Прогноз по статьям'!K32</f>
        <v>316097</v>
      </c>
      <c r="D18" s="277">
        <f>'[1]Прогноз по статьям'!L32</f>
        <v>326156</v>
      </c>
    </row>
    <row r="19" spans="1:4" s="269" customFormat="1" ht="108.75">
      <c r="A19" s="271" t="s">
        <v>899</v>
      </c>
      <c r="B19" s="276" t="s">
        <v>396</v>
      </c>
      <c r="C19" s="277">
        <f>'[1]Прогноз по статьям'!K51</f>
        <v>1319</v>
      </c>
      <c r="D19" s="277">
        <f>'[1]Прогноз по статьям'!L51</f>
        <v>1361</v>
      </c>
    </row>
    <row r="20" spans="1:4" s="269" customFormat="1" ht="46.5">
      <c r="A20" s="271" t="s">
        <v>615</v>
      </c>
      <c r="B20" s="274" t="s">
        <v>397</v>
      </c>
      <c r="C20" s="277">
        <f>'[1]Прогноз по статьям'!K70</f>
        <v>4902</v>
      </c>
      <c r="D20" s="277">
        <f>'[1]Прогноз по статьям'!L70</f>
        <v>5062</v>
      </c>
    </row>
    <row r="21" spans="1:4" s="269" customFormat="1" ht="93">
      <c r="A21" s="271" t="s">
        <v>432</v>
      </c>
      <c r="B21" s="278" t="s">
        <v>35</v>
      </c>
      <c r="C21" s="277">
        <f>'[1]Прогноз по статьям'!K89</f>
        <v>1150</v>
      </c>
      <c r="D21" s="277">
        <f>'[1]Прогноз по статьям'!L89</f>
        <v>1150</v>
      </c>
    </row>
    <row r="22" spans="1:4" s="269" customFormat="1" ht="30.75">
      <c r="A22" s="271" t="s">
        <v>672</v>
      </c>
      <c r="B22" s="276" t="s">
        <v>673</v>
      </c>
      <c r="C22" s="272">
        <f>C23</f>
        <v>20554</v>
      </c>
      <c r="D22" s="272">
        <f>D23</f>
        <v>21372</v>
      </c>
    </row>
    <row r="23" spans="1:4" s="269" customFormat="1" ht="30.75">
      <c r="A23" s="271" t="s">
        <v>36</v>
      </c>
      <c r="B23" s="276" t="s">
        <v>674</v>
      </c>
      <c r="C23" s="272">
        <f>C24+C25+C26+C27</f>
        <v>20554</v>
      </c>
      <c r="D23" s="272">
        <f>D24+D25+D26+D27</f>
        <v>21372</v>
      </c>
    </row>
    <row r="24" spans="1:4" s="269" customFormat="1" ht="78">
      <c r="A24" s="271" t="s">
        <v>37</v>
      </c>
      <c r="B24" s="274" t="s">
        <v>857</v>
      </c>
      <c r="C24" s="277">
        <f>'[1]Прогноз по статьям'!K94</f>
        <v>9038</v>
      </c>
      <c r="D24" s="277">
        <f>'[1]Прогноз по статьям'!L94</f>
        <v>9413</v>
      </c>
    </row>
    <row r="25" spans="1:4" s="269" customFormat="1" ht="93">
      <c r="A25" s="271" t="s">
        <v>38</v>
      </c>
      <c r="B25" s="276" t="s">
        <v>858</v>
      </c>
      <c r="C25" s="277">
        <f>'[1]Прогноз по статьям'!K97</f>
        <v>92</v>
      </c>
      <c r="D25" s="277">
        <f>'[1]Прогноз по статьям'!L97</f>
        <v>92</v>
      </c>
    </row>
    <row r="26" spans="1:4" s="269" customFormat="1" ht="78">
      <c r="A26" s="271" t="s">
        <v>39</v>
      </c>
      <c r="B26" s="274" t="s">
        <v>859</v>
      </c>
      <c r="C26" s="277">
        <f>'[1]Прогноз по статьям'!K100</f>
        <v>11424</v>
      </c>
      <c r="D26" s="277">
        <f>'[1]Прогноз по статьям'!L100</f>
        <v>11867</v>
      </c>
    </row>
    <row r="27" spans="1:4" s="269" customFormat="1" ht="78">
      <c r="A27" s="271" t="s">
        <v>40</v>
      </c>
      <c r="B27" s="274" t="s">
        <v>860</v>
      </c>
      <c r="C27" s="272"/>
      <c r="D27" s="272"/>
    </row>
    <row r="28" spans="1:4" s="269" customFormat="1" ht="15">
      <c r="A28" s="271" t="s">
        <v>902</v>
      </c>
      <c r="B28" s="274" t="s">
        <v>1054</v>
      </c>
      <c r="C28" s="272">
        <f>C29+C37+C39+C41</f>
        <v>110480</v>
      </c>
      <c r="D28" s="272">
        <f>D29+D37+D39+D41</f>
        <v>111071</v>
      </c>
    </row>
    <row r="29" spans="1:4" s="269" customFormat="1" ht="30.75">
      <c r="A29" s="279" t="s">
        <v>41</v>
      </c>
      <c r="B29" s="274" t="s">
        <v>910</v>
      </c>
      <c r="C29" s="272">
        <f>C30+C33+C36</f>
        <v>69619</v>
      </c>
      <c r="D29" s="272">
        <f>D30+D33+D36</f>
        <v>71010</v>
      </c>
    </row>
    <row r="30" spans="1:4" s="269" customFormat="1" ht="30.75">
      <c r="A30" s="271" t="s">
        <v>911</v>
      </c>
      <c r="B30" s="274" t="s">
        <v>912</v>
      </c>
      <c r="C30" s="272">
        <f>C31+C32</f>
        <v>38854</v>
      </c>
      <c r="D30" s="272">
        <f>D31+D32</f>
        <v>39630</v>
      </c>
    </row>
    <row r="31" spans="1:4" s="269" customFormat="1" ht="30.75">
      <c r="A31" s="271" t="s">
        <v>913</v>
      </c>
      <c r="B31" s="274" t="s">
        <v>912</v>
      </c>
      <c r="C31" s="277">
        <f>'[1]Прогноз по статьям'!K105</f>
        <v>38854</v>
      </c>
      <c r="D31" s="277">
        <f>'[1]Прогноз по статьям'!L105</f>
        <v>39630</v>
      </c>
    </row>
    <row r="32" spans="1:4" s="269" customFormat="1" ht="46.5">
      <c r="A32" s="271" t="s">
        <v>914</v>
      </c>
      <c r="B32" s="274" t="s">
        <v>992</v>
      </c>
      <c r="C32" s="272"/>
      <c r="D32" s="272"/>
    </row>
    <row r="33" spans="1:4" s="269" customFormat="1" ht="46.5">
      <c r="A33" s="271" t="s">
        <v>915</v>
      </c>
      <c r="B33" s="274" t="s">
        <v>635</v>
      </c>
      <c r="C33" s="272">
        <f>C34+C35</f>
        <v>27435</v>
      </c>
      <c r="D33" s="272">
        <f>D34+D35</f>
        <v>27983</v>
      </c>
    </row>
    <row r="34" spans="1:4" s="269" customFormat="1" ht="46.5">
      <c r="A34" s="271" t="s">
        <v>636</v>
      </c>
      <c r="B34" s="278" t="s">
        <v>635</v>
      </c>
      <c r="C34" s="277">
        <f>'[1]Прогноз по статьям'!K108</f>
        <v>27435</v>
      </c>
      <c r="D34" s="277">
        <f>'[1]Прогноз по статьям'!L108</f>
        <v>27983</v>
      </c>
    </row>
    <row r="35" spans="1:4" s="269" customFormat="1" ht="62.25">
      <c r="A35" s="271" t="s">
        <v>637</v>
      </c>
      <c r="B35" s="274" t="s">
        <v>638</v>
      </c>
      <c r="C35" s="272"/>
      <c r="D35" s="272"/>
    </row>
    <row r="36" spans="1:4" s="269" customFormat="1" ht="30.75">
      <c r="A36" s="271" t="s">
        <v>596</v>
      </c>
      <c r="B36" s="269" t="s">
        <v>48</v>
      </c>
      <c r="C36" s="277">
        <f>'[1]Прогноз по статьям'!K110</f>
        <v>3330</v>
      </c>
      <c r="D36" s="277">
        <f>'[1]Прогноз по статьям'!L110</f>
        <v>3397</v>
      </c>
    </row>
    <row r="37" spans="1:4" s="269" customFormat="1" ht="30.75">
      <c r="A37" s="271" t="s">
        <v>599</v>
      </c>
      <c r="B37" s="274" t="s">
        <v>1058</v>
      </c>
      <c r="C37" s="272">
        <f>C38</f>
        <v>33800</v>
      </c>
      <c r="D37" s="272">
        <f>D38</f>
        <v>33000</v>
      </c>
    </row>
    <row r="38" spans="1:4" s="269" customFormat="1" ht="30.75">
      <c r="A38" s="271" t="s">
        <v>640</v>
      </c>
      <c r="B38" s="274" t="s">
        <v>1058</v>
      </c>
      <c r="C38" s="277">
        <f>'[1]Прогноз по статьям'!K112</f>
        <v>33800</v>
      </c>
      <c r="D38" s="277">
        <f>'[1]Прогноз по статьям'!L112</f>
        <v>33000</v>
      </c>
    </row>
    <row r="39" spans="1:4" s="269" customFormat="1" ht="15">
      <c r="A39" s="279" t="s">
        <v>42</v>
      </c>
      <c r="B39" s="274" t="s">
        <v>600</v>
      </c>
      <c r="C39" s="272">
        <f>C40</f>
        <v>4061</v>
      </c>
      <c r="D39" s="272">
        <f>D40</f>
        <v>4061</v>
      </c>
    </row>
    <row r="40" spans="1:4" s="269" customFormat="1" ht="15">
      <c r="A40" s="271" t="s">
        <v>641</v>
      </c>
      <c r="B40" s="274" t="s">
        <v>600</v>
      </c>
      <c r="C40" s="277">
        <f>'[1]Прогноз по статьям'!K133</f>
        <v>4061</v>
      </c>
      <c r="D40" s="277">
        <f>'[1]Прогноз по статьям'!L133</f>
        <v>4061</v>
      </c>
    </row>
    <row r="41" spans="1:4" s="269" customFormat="1" ht="30.75">
      <c r="A41" s="280" t="s">
        <v>1048</v>
      </c>
      <c r="B41" s="274" t="s">
        <v>1047</v>
      </c>
      <c r="C41" s="272">
        <f>C42</f>
        <v>3000</v>
      </c>
      <c r="D41" s="272">
        <f>D42</f>
        <v>3000</v>
      </c>
    </row>
    <row r="42" spans="1:4" s="269" customFormat="1" ht="46.5">
      <c r="A42" s="271" t="s">
        <v>1049</v>
      </c>
      <c r="B42" s="274" t="s">
        <v>1050</v>
      </c>
      <c r="C42" s="277">
        <f>'[1]Прогноз по статьям'!K136</f>
        <v>3000</v>
      </c>
      <c r="D42" s="277">
        <f>'[1]Прогноз по статьям'!L136</f>
        <v>3000</v>
      </c>
    </row>
    <row r="43" spans="1:4" s="269" customFormat="1" ht="30.75">
      <c r="A43" s="271" t="s">
        <v>803</v>
      </c>
      <c r="B43" s="274" t="s">
        <v>426</v>
      </c>
      <c r="C43" s="272">
        <f>C44</f>
        <v>1900</v>
      </c>
      <c r="D43" s="272">
        <f>D44</f>
        <v>1900</v>
      </c>
    </row>
    <row r="44" spans="1:4" s="269" customFormat="1" ht="15">
      <c r="A44" s="271" t="s">
        <v>694</v>
      </c>
      <c r="B44" s="274" t="s">
        <v>695</v>
      </c>
      <c r="C44" s="272">
        <f>C45</f>
        <v>1900</v>
      </c>
      <c r="D44" s="272">
        <f>D45</f>
        <v>1900</v>
      </c>
    </row>
    <row r="45" spans="1:4" s="269" customFormat="1" ht="15">
      <c r="A45" s="271" t="s">
        <v>804</v>
      </c>
      <c r="B45" s="274" t="s">
        <v>693</v>
      </c>
      <c r="C45" s="281">
        <f>'[1]Прогноз по статьям'!K210</f>
        <v>1900</v>
      </c>
      <c r="D45" s="281">
        <f>'[1]Прогноз по статьям'!L210</f>
        <v>1900</v>
      </c>
    </row>
    <row r="46" spans="1:4" s="269" customFormat="1" ht="15">
      <c r="A46" s="271" t="s">
        <v>903</v>
      </c>
      <c r="B46" s="278" t="s">
        <v>43</v>
      </c>
      <c r="C46" s="272">
        <f>C47+C48</f>
        <v>7916</v>
      </c>
      <c r="D46" s="272">
        <f>D47+D48</f>
        <v>8106</v>
      </c>
    </row>
    <row r="47" spans="1:4" s="269" customFormat="1" ht="46.5">
      <c r="A47" s="271" t="s">
        <v>601</v>
      </c>
      <c r="B47" s="274" t="s">
        <v>993</v>
      </c>
      <c r="C47" s="281">
        <f>'[1]Прогноз по статьям'!K213</f>
        <v>7896</v>
      </c>
      <c r="D47" s="281">
        <f>'[1]Прогноз по статьям'!L213</f>
        <v>8086</v>
      </c>
    </row>
    <row r="48" spans="1:4" s="269" customFormat="1" ht="30.75">
      <c r="A48" s="271" t="s">
        <v>1041</v>
      </c>
      <c r="B48" s="274" t="s">
        <v>802</v>
      </c>
      <c r="C48" s="281">
        <f>'[1]Прогноз по статьям'!K235</f>
        <v>20</v>
      </c>
      <c r="D48" s="281">
        <f>'[1]Прогноз по статьям'!L235</f>
        <v>20</v>
      </c>
    </row>
    <row r="49" spans="1:4" s="269" customFormat="1" ht="46.5">
      <c r="A49" s="271" t="s">
        <v>904</v>
      </c>
      <c r="B49" s="274" t="s">
        <v>1055</v>
      </c>
      <c r="C49" s="272">
        <f>C50+C59+C61</f>
        <v>36211</v>
      </c>
      <c r="D49" s="272">
        <f>D50+D59+D61</f>
        <v>37563</v>
      </c>
    </row>
    <row r="50" spans="1:4" s="269" customFormat="1" ht="93">
      <c r="A50" s="271" t="s">
        <v>907</v>
      </c>
      <c r="B50" s="276" t="s">
        <v>643</v>
      </c>
      <c r="C50" s="272">
        <f>C51+C54+C56+C57</f>
        <v>35877</v>
      </c>
      <c r="D50" s="272">
        <f>D51+D54+D56+D57</f>
        <v>37229</v>
      </c>
    </row>
    <row r="51" spans="1:4" s="269" customFormat="1" ht="62.25">
      <c r="A51" s="271" t="s">
        <v>433</v>
      </c>
      <c r="B51" s="274" t="s">
        <v>801</v>
      </c>
      <c r="C51" s="272">
        <f>C52+C53</f>
        <v>25092</v>
      </c>
      <c r="D51" s="272">
        <f>D52+D53</f>
        <v>26244</v>
      </c>
    </row>
    <row r="52" spans="1:4" s="269" customFormat="1" ht="78">
      <c r="A52" s="271" t="s">
        <v>642</v>
      </c>
      <c r="B52" s="276" t="s">
        <v>657</v>
      </c>
      <c r="C52" s="281">
        <f>'[1]Прогноз по статьям'!K267</f>
        <v>404</v>
      </c>
      <c r="D52" s="281">
        <f>'[1]Прогноз по статьям'!L267</f>
        <v>2438</v>
      </c>
    </row>
    <row r="53" spans="1:4" s="269" customFormat="1" ht="78">
      <c r="A53" s="271" t="s">
        <v>659</v>
      </c>
      <c r="B53" s="276" t="s">
        <v>658</v>
      </c>
      <c r="C53" s="281">
        <f>'[1]Прогноз по статьям'!K270</f>
        <v>24688</v>
      </c>
      <c r="D53" s="281">
        <f>'[1]Прогноз по статьям'!L270</f>
        <v>23806</v>
      </c>
    </row>
    <row r="54" spans="1:4" s="269" customFormat="1" ht="78">
      <c r="A54" s="271" t="s">
        <v>415</v>
      </c>
      <c r="B54" s="276" t="s">
        <v>645</v>
      </c>
      <c r="C54" s="272">
        <f>C55</f>
        <v>85</v>
      </c>
      <c r="D54" s="272">
        <f>D55</f>
        <v>85</v>
      </c>
    </row>
    <row r="55" spans="1:4" s="269" customFormat="1" ht="78">
      <c r="A55" s="271" t="s">
        <v>429</v>
      </c>
      <c r="B55" s="274" t="s">
        <v>644</v>
      </c>
      <c r="C55" s="281">
        <f>'[1]Прогноз по статьям'!K272</f>
        <v>85</v>
      </c>
      <c r="D55" s="281">
        <f>'[1]Прогноз по статьям'!L272</f>
        <v>85</v>
      </c>
    </row>
    <row r="56" spans="1:4" s="269" customFormat="1" ht="78">
      <c r="A56" s="271" t="s">
        <v>395</v>
      </c>
      <c r="B56" s="274" t="s">
        <v>398</v>
      </c>
      <c r="C56" s="281"/>
      <c r="D56" s="281"/>
    </row>
    <row r="57" spans="1:4" s="269" customFormat="1" ht="46.5">
      <c r="A57" s="271" t="s">
        <v>1020</v>
      </c>
      <c r="B57" s="274" t="s">
        <v>1021</v>
      </c>
      <c r="C57" s="272">
        <f>C58</f>
        <v>10700</v>
      </c>
      <c r="D57" s="272">
        <f>D58</f>
        <v>10900</v>
      </c>
    </row>
    <row r="58" spans="1:4" s="269" customFormat="1" ht="30.75">
      <c r="A58" s="271" t="s">
        <v>1022</v>
      </c>
      <c r="B58" s="274" t="s">
        <v>1023</v>
      </c>
      <c r="C58" s="281">
        <f>'[1]Прогноз по статьям'!K298</f>
        <v>10700</v>
      </c>
      <c r="D58" s="281">
        <f>'[1]Прогноз по статьям'!L298</f>
        <v>10900</v>
      </c>
    </row>
    <row r="59" spans="1:4" s="269" customFormat="1" ht="30.75">
      <c r="A59" s="271" t="s">
        <v>909</v>
      </c>
      <c r="B59" s="274" t="s">
        <v>1042</v>
      </c>
      <c r="C59" s="272">
        <f>C60</f>
        <v>280</v>
      </c>
      <c r="D59" s="272">
        <f>D60</f>
        <v>280</v>
      </c>
    </row>
    <row r="60" spans="1:4" s="269" customFormat="1" ht="62.25">
      <c r="A60" s="271" t="s">
        <v>619</v>
      </c>
      <c r="B60" s="274" t="s">
        <v>880</v>
      </c>
      <c r="C60" s="281">
        <f>'[1]Прогноз по статьям'!K324</f>
        <v>280</v>
      </c>
      <c r="D60" s="281">
        <f>'[1]Прогноз по статьям'!L324</f>
        <v>280</v>
      </c>
    </row>
    <row r="61" spans="1:4" s="269" customFormat="1" ht="93">
      <c r="A61" s="271" t="s">
        <v>338</v>
      </c>
      <c r="B61" s="276" t="s">
        <v>339</v>
      </c>
      <c r="C61" s="272">
        <f>C62</f>
        <v>54</v>
      </c>
      <c r="D61" s="272">
        <f>D62</f>
        <v>54</v>
      </c>
    </row>
    <row r="62" spans="1:4" s="269" customFormat="1" ht="78">
      <c r="A62" s="271" t="s">
        <v>453</v>
      </c>
      <c r="B62" s="274" t="s">
        <v>336</v>
      </c>
      <c r="C62" s="281">
        <f>'[1]Прогноз по статьям'!K327</f>
        <v>54</v>
      </c>
      <c r="D62" s="281">
        <f>'[1]Прогноз по статьям'!L327</f>
        <v>54</v>
      </c>
    </row>
    <row r="63" spans="1:4" s="269" customFormat="1" ht="30.75">
      <c r="A63" s="271" t="s">
        <v>881</v>
      </c>
      <c r="B63" s="274" t="s">
        <v>886</v>
      </c>
      <c r="C63" s="272">
        <f>C64</f>
        <v>3695</v>
      </c>
      <c r="D63" s="272">
        <f>D64</f>
        <v>3695</v>
      </c>
    </row>
    <row r="64" spans="1:4" s="269" customFormat="1" ht="15">
      <c r="A64" s="271" t="s">
        <v>887</v>
      </c>
      <c r="B64" s="274" t="s">
        <v>888</v>
      </c>
      <c r="C64" s="272">
        <f>C65+C66+C67+C68+C69+C70</f>
        <v>3695</v>
      </c>
      <c r="D64" s="272">
        <f>D65+D66+D67+D68+D69+D70</f>
        <v>3695</v>
      </c>
    </row>
    <row r="65" spans="1:4" s="269" customFormat="1" ht="30.75">
      <c r="A65" s="271" t="s">
        <v>650</v>
      </c>
      <c r="B65" s="274" t="s">
        <v>646</v>
      </c>
      <c r="C65" s="281">
        <f>'[1]Прогноз по статьям'!K331</f>
        <v>341</v>
      </c>
      <c r="D65" s="281">
        <f>'[1]Прогноз по статьям'!L331</f>
        <v>341</v>
      </c>
    </row>
    <row r="66" spans="1:4" s="269" customFormat="1" ht="30.75">
      <c r="A66" s="271" t="s">
        <v>651</v>
      </c>
      <c r="B66" s="274" t="s">
        <v>647</v>
      </c>
      <c r="C66" s="281">
        <f>'[1]Прогноз по статьям'!K332</f>
        <v>14</v>
      </c>
      <c r="D66" s="281">
        <f>'[1]Прогноз по статьям'!L332</f>
        <v>14</v>
      </c>
    </row>
    <row r="67" spans="1:4" s="269" customFormat="1" ht="15">
      <c r="A67" s="271" t="s">
        <v>652</v>
      </c>
      <c r="B67" s="274" t="s">
        <v>1082</v>
      </c>
      <c r="C67" s="281">
        <f>'[1]Прогноз по статьям'!K333</f>
        <v>1626</v>
      </c>
      <c r="D67" s="281">
        <f>'[1]Прогноз по статьям'!L333</f>
        <v>1626</v>
      </c>
    </row>
    <row r="68" spans="1:4" s="269" customFormat="1" ht="15">
      <c r="A68" s="271" t="s">
        <v>653</v>
      </c>
      <c r="B68" s="274" t="s">
        <v>648</v>
      </c>
      <c r="C68" s="281">
        <f>'[1]Прогноз по статьям'!K334</f>
        <v>1707</v>
      </c>
      <c r="D68" s="281">
        <f>'[1]Прогноз по статьям'!L334</f>
        <v>1707</v>
      </c>
    </row>
    <row r="69" spans="1:4" s="269" customFormat="1" ht="30.75">
      <c r="A69" s="271" t="s">
        <v>654</v>
      </c>
      <c r="B69" s="274" t="s">
        <v>649</v>
      </c>
      <c r="C69" s="281">
        <f>'[1]Прогноз по статьям'!K335</f>
        <v>7</v>
      </c>
      <c r="D69" s="281">
        <f>'[1]Прогноз по статьям'!L335</f>
        <v>7</v>
      </c>
    </row>
    <row r="70" spans="1:4" s="269" customFormat="1" ht="46.5">
      <c r="A70" s="271" t="s">
        <v>676</v>
      </c>
      <c r="B70" s="274" t="s">
        <v>675</v>
      </c>
      <c r="C70" s="281">
        <f>'[1]Прогноз по статьям'!K336</f>
        <v>0</v>
      </c>
      <c r="D70" s="281">
        <f>'[1]Прогноз по статьям'!L336</f>
        <v>0</v>
      </c>
    </row>
    <row r="71" spans="1:4" s="269" customFormat="1" ht="30.75">
      <c r="A71" s="271" t="s">
        <v>405</v>
      </c>
      <c r="B71" s="274" t="s">
        <v>874</v>
      </c>
      <c r="C71" s="272">
        <f>C72</f>
        <v>220</v>
      </c>
      <c r="D71" s="272">
        <f>D72</f>
        <v>220</v>
      </c>
    </row>
    <row r="72" spans="1:4" s="269" customFormat="1" ht="15">
      <c r="A72" s="271" t="s">
        <v>407</v>
      </c>
      <c r="B72" s="274" t="s">
        <v>406</v>
      </c>
      <c r="C72" s="272">
        <f>C74+C73</f>
        <v>220</v>
      </c>
      <c r="D72" s="272">
        <f>D74+D73</f>
        <v>220</v>
      </c>
    </row>
    <row r="73" spans="1:4" s="269" customFormat="1" ht="46.5">
      <c r="A73" s="282" t="s">
        <v>808</v>
      </c>
      <c r="B73" s="274" t="s">
        <v>340</v>
      </c>
      <c r="C73" s="281">
        <f>'[1]Прогноз по статьям'!K364</f>
        <v>220</v>
      </c>
      <c r="D73" s="281">
        <f>'[1]Прогноз по статьям'!L364</f>
        <v>220</v>
      </c>
    </row>
    <row r="74" spans="1:4" s="269" customFormat="1" ht="30.75">
      <c r="A74" s="271" t="s">
        <v>810</v>
      </c>
      <c r="B74" s="274" t="s">
        <v>1034</v>
      </c>
      <c r="C74" s="272"/>
      <c r="D74" s="272"/>
    </row>
    <row r="75" spans="1:4" s="269" customFormat="1" ht="30.75">
      <c r="A75" s="271" t="s">
        <v>416</v>
      </c>
      <c r="B75" s="274" t="s">
        <v>417</v>
      </c>
      <c r="C75" s="272">
        <f>C78+C76</f>
        <v>10310</v>
      </c>
      <c r="D75" s="272">
        <f>D78+D76</f>
        <v>9910</v>
      </c>
    </row>
    <row r="76" spans="1:4" s="269" customFormat="1" ht="93">
      <c r="A76" s="271" t="s">
        <v>799</v>
      </c>
      <c r="B76" s="276" t="s">
        <v>707</v>
      </c>
      <c r="C76" s="272">
        <f>C77</f>
        <v>7900</v>
      </c>
      <c r="D76" s="272">
        <f>D77</f>
        <v>7500</v>
      </c>
    </row>
    <row r="77" spans="1:4" s="269" customFormat="1" ht="93">
      <c r="A77" s="271" t="s">
        <v>916</v>
      </c>
      <c r="B77" s="278" t="s">
        <v>44</v>
      </c>
      <c r="C77" s="281">
        <f>'[1]Прогноз по статьям'!K406</f>
        <v>7900</v>
      </c>
      <c r="D77" s="281">
        <f>'[1]Прогноз по статьям'!L406</f>
        <v>7500</v>
      </c>
    </row>
    <row r="78" spans="1:4" s="269" customFormat="1" ht="30.75">
      <c r="A78" s="279" t="s">
        <v>45</v>
      </c>
      <c r="B78" s="274" t="s">
        <v>706</v>
      </c>
      <c r="C78" s="272">
        <f>C79</f>
        <v>2410</v>
      </c>
      <c r="D78" s="272">
        <f>D79</f>
        <v>2410</v>
      </c>
    </row>
    <row r="79" spans="1:4" s="269" customFormat="1" ht="30.75">
      <c r="A79" s="271" t="s">
        <v>443</v>
      </c>
      <c r="B79" s="274" t="s">
        <v>991</v>
      </c>
      <c r="C79" s="272">
        <f>C80+C81</f>
        <v>2410</v>
      </c>
      <c r="D79" s="272">
        <f>D80+D81</f>
        <v>2410</v>
      </c>
    </row>
    <row r="80" spans="1:4" s="269" customFormat="1" ht="46.5">
      <c r="A80" s="271" t="s">
        <v>620</v>
      </c>
      <c r="B80" s="274" t="s">
        <v>660</v>
      </c>
      <c r="C80" s="281">
        <f>'[1]Прогноз по статьям'!K428</f>
        <v>620</v>
      </c>
      <c r="D80" s="281">
        <f>'[1]Прогноз по статьям'!L428</f>
        <v>620</v>
      </c>
    </row>
    <row r="81" spans="1:4" s="269" customFormat="1" ht="46.5">
      <c r="A81" s="271" t="s">
        <v>662</v>
      </c>
      <c r="B81" s="274" t="s">
        <v>661</v>
      </c>
      <c r="C81" s="272">
        <f>'[1]Прогноз по статьям'!K431</f>
        <v>1790</v>
      </c>
      <c r="D81" s="272">
        <f>'[1]Прогноз по статьям'!L431</f>
        <v>1790</v>
      </c>
    </row>
    <row r="82" spans="1:4" s="269" customFormat="1" ht="15">
      <c r="A82" s="271" t="s">
        <v>905</v>
      </c>
      <c r="B82" s="274" t="s">
        <v>1043</v>
      </c>
      <c r="C82" s="272">
        <f>SUM(C83:C101)</f>
        <v>5950</v>
      </c>
      <c r="D82" s="272">
        <f>SUM(D83:D101)</f>
        <v>5950</v>
      </c>
    </row>
    <row r="83" spans="1:4" s="269" customFormat="1" ht="78">
      <c r="A83" s="271" t="s">
        <v>452</v>
      </c>
      <c r="B83" s="278" t="s">
        <v>46</v>
      </c>
      <c r="C83" s="272">
        <f>'[1]Прогноз по статьям'!K438</f>
        <v>60</v>
      </c>
      <c r="D83" s="272">
        <f>'[1]Прогноз по статьям'!L438</f>
        <v>60</v>
      </c>
    </row>
    <row r="84" spans="1:4" s="269" customFormat="1" ht="62.25">
      <c r="A84" s="271" t="s">
        <v>427</v>
      </c>
      <c r="B84" s="274" t="s">
        <v>428</v>
      </c>
      <c r="C84" s="272">
        <f>'[1]Прогноз по статьям'!K439</f>
        <v>50</v>
      </c>
      <c r="D84" s="272">
        <f>'[1]Прогноз по статьям'!L439</f>
        <v>50</v>
      </c>
    </row>
    <row r="85" spans="1:4" s="269" customFormat="1" ht="62.25">
      <c r="A85" s="271" t="s">
        <v>889</v>
      </c>
      <c r="B85" s="274" t="s">
        <v>408</v>
      </c>
      <c r="C85" s="272">
        <v>0</v>
      </c>
      <c r="D85" s="272">
        <v>0</v>
      </c>
    </row>
    <row r="86" spans="1:4" s="269" customFormat="1" ht="62.25">
      <c r="A86" s="271" t="s">
        <v>47</v>
      </c>
      <c r="B86" s="283" t="s">
        <v>798</v>
      </c>
      <c r="C86" s="272">
        <f>'[1]Прогноз по статьям'!K442</f>
        <v>150</v>
      </c>
      <c r="D86" s="272">
        <f>'[1]Прогноз по статьям'!L442</f>
        <v>150</v>
      </c>
    </row>
    <row r="87" spans="1:4" s="269" customFormat="1" ht="62.25">
      <c r="A87" s="284" t="s">
        <v>12</v>
      </c>
      <c r="B87" s="283" t="s">
        <v>13</v>
      </c>
      <c r="C87" s="272">
        <f>'[1]Прогноз по статьям'!K444</f>
        <v>100</v>
      </c>
      <c r="D87" s="272">
        <f>'[1]Прогноз по статьям'!L444</f>
        <v>100</v>
      </c>
    </row>
    <row r="88" spans="1:4" s="269" customFormat="1" ht="30.75">
      <c r="A88" s="271" t="s">
        <v>1083</v>
      </c>
      <c r="B88" s="283" t="s">
        <v>561</v>
      </c>
      <c r="C88" s="272">
        <f>'[1]Прогноз по статьям'!K447+'[1]Прогноз по статьям'!K448</f>
        <v>880</v>
      </c>
      <c r="D88" s="272">
        <f>'[1]Прогноз по статьям'!L447+'[1]Прогноз по статьям'!L448</f>
        <v>880</v>
      </c>
    </row>
    <row r="89" spans="1:4" s="269" customFormat="1" ht="46.5">
      <c r="A89" s="271" t="s">
        <v>771</v>
      </c>
      <c r="B89" s="283" t="s">
        <v>562</v>
      </c>
      <c r="C89" s="272">
        <f>'[1]Прогноз по статьям'!K450+'[1]Прогноз по статьям'!K451</f>
        <v>340</v>
      </c>
      <c r="D89" s="272">
        <f>'[1]Прогноз по статьям'!L450+'[1]Прогноз по статьям'!L451</f>
        <v>340</v>
      </c>
    </row>
    <row r="90" spans="1:4" s="269" customFormat="1" ht="46.5">
      <c r="A90" s="271" t="s">
        <v>890</v>
      </c>
      <c r="B90" s="283" t="s">
        <v>563</v>
      </c>
      <c r="C90" s="272">
        <v>8</v>
      </c>
      <c r="D90" s="272">
        <v>8</v>
      </c>
    </row>
    <row r="91" spans="1:4" s="269" customFormat="1" ht="30.75">
      <c r="A91" s="271" t="s">
        <v>892</v>
      </c>
      <c r="B91" s="283" t="s">
        <v>893</v>
      </c>
      <c r="C91" s="272">
        <f>'[1]Прогноз по статьям'!K456+'[1]Прогноз по статьям'!K457</f>
        <v>440</v>
      </c>
      <c r="D91" s="272">
        <f>'[1]Прогноз по статьям'!L456+'[1]Прогноз по статьям'!L457</f>
        <v>440</v>
      </c>
    </row>
    <row r="92" spans="1:4" s="269" customFormat="1" ht="30.75">
      <c r="A92" s="271" t="s">
        <v>894</v>
      </c>
      <c r="B92" s="283" t="s">
        <v>895</v>
      </c>
      <c r="C92" s="272">
        <f>'[1]Прогноз по статьям'!K459+'[1]Прогноз по статьям'!K460</f>
        <v>302</v>
      </c>
      <c r="D92" s="272">
        <f>'[1]Прогноз по статьям'!L459+'[1]Прогноз по статьям'!L460</f>
        <v>302</v>
      </c>
    </row>
    <row r="93" spans="1:4" s="269" customFormat="1" ht="46.5">
      <c r="A93" s="284" t="s">
        <v>19</v>
      </c>
      <c r="B93" s="274" t="s">
        <v>14</v>
      </c>
      <c r="C93" s="272">
        <f>'[1]Прогноз по статьям'!K462</f>
        <v>1</v>
      </c>
      <c r="D93" s="272">
        <f>'[1]Прогноз по статьям'!L462</f>
        <v>1</v>
      </c>
    </row>
    <row r="94" spans="1:4" s="269" customFormat="1" ht="62.25">
      <c r="A94" s="284" t="s">
        <v>15</v>
      </c>
      <c r="B94" s="283" t="s">
        <v>16</v>
      </c>
      <c r="C94" s="272">
        <f>'[1]Прогноз по статьям'!K465</f>
        <v>17</v>
      </c>
      <c r="D94" s="272">
        <f>'[1]Прогноз по статьям'!L465</f>
        <v>17</v>
      </c>
    </row>
    <row r="95" spans="1:4" s="269" customFormat="1" ht="30.75">
      <c r="A95" s="271" t="s">
        <v>564</v>
      </c>
      <c r="B95" s="283" t="s">
        <v>409</v>
      </c>
      <c r="C95" s="272">
        <f>'[1]Прогноз по статьям'!K466</f>
        <v>20</v>
      </c>
      <c r="D95" s="272">
        <f>'[1]Прогноз по статьям'!L466</f>
        <v>20</v>
      </c>
    </row>
    <row r="96" spans="1:4" ht="46.5">
      <c r="A96" s="271" t="s">
        <v>402</v>
      </c>
      <c r="B96" s="274" t="s">
        <v>401</v>
      </c>
      <c r="C96" s="272">
        <f>'[1]Прогноз по статьям'!K473</f>
        <v>46</v>
      </c>
      <c r="D96" s="272">
        <f>'[1]Прогноз по статьям'!L473</f>
        <v>46</v>
      </c>
    </row>
    <row r="97" spans="1:4" ht="30.75">
      <c r="A97" s="271" t="s">
        <v>403</v>
      </c>
      <c r="B97" s="274" t="s">
        <v>399</v>
      </c>
      <c r="C97" s="272">
        <f>'[1]Прогноз по статьям'!K476</f>
        <v>40</v>
      </c>
      <c r="D97" s="272">
        <f>'[1]Прогноз по статьям'!L476</f>
        <v>40</v>
      </c>
    </row>
    <row r="98" spans="1:4" ht="78">
      <c r="A98" s="271" t="s">
        <v>565</v>
      </c>
      <c r="B98" s="274" t="s">
        <v>566</v>
      </c>
      <c r="C98" s="272">
        <f>'[1]Прогноз по статьям'!K478+'[1]Прогноз по статьям'!K479+'[1]Прогноз по статьям'!K480</f>
        <v>750</v>
      </c>
      <c r="D98" s="272">
        <f>'[1]Прогноз по статьям'!L478+'[1]Прогноз по статьям'!L479+'[1]Прогноз по статьям'!L480</f>
        <v>750</v>
      </c>
    </row>
    <row r="99" spans="1:4" ht="30.75">
      <c r="A99" s="271" t="s">
        <v>404</v>
      </c>
      <c r="B99" s="274" t="s">
        <v>400</v>
      </c>
      <c r="C99" s="272">
        <f>'[1]Прогноз по статьям'!K481</f>
        <v>20</v>
      </c>
      <c r="D99" s="272">
        <f>'[1]Прогноз по статьям'!L481</f>
        <v>20</v>
      </c>
    </row>
    <row r="100" spans="1:4" ht="62.25">
      <c r="A100" s="284" t="s">
        <v>17</v>
      </c>
      <c r="B100" s="274" t="s">
        <v>1036</v>
      </c>
      <c r="C100" s="272">
        <f>'[1]Прогноз по статьям'!K483</f>
        <v>2</v>
      </c>
      <c r="D100" s="272">
        <f>'[1]Прогноз по статьям'!L483</f>
        <v>2</v>
      </c>
    </row>
    <row r="101" spans="1:4" ht="46.5">
      <c r="A101" s="271" t="s">
        <v>109</v>
      </c>
      <c r="B101" s="274" t="s">
        <v>1040</v>
      </c>
      <c r="C101" s="272">
        <f>'[1]Прогноз по статьям'!K504</f>
        <v>2724</v>
      </c>
      <c r="D101" s="272">
        <f>'[1]Прогноз по статьям'!L504</f>
        <v>2724</v>
      </c>
    </row>
    <row r="102" spans="1:4" ht="15">
      <c r="A102" s="271" t="s">
        <v>906</v>
      </c>
      <c r="B102" s="274" t="s">
        <v>1044</v>
      </c>
      <c r="C102" s="272">
        <f>C103</f>
        <v>54214</v>
      </c>
      <c r="D102" s="272">
        <f>D103</f>
        <v>54544</v>
      </c>
    </row>
    <row r="103" spans="1:4" ht="30.75">
      <c r="A103" s="271" t="s">
        <v>896</v>
      </c>
      <c r="B103" s="274" t="s">
        <v>897</v>
      </c>
      <c r="C103" s="272">
        <f>'[1]Прогноз по статьям'!K522</f>
        <v>54214</v>
      </c>
      <c r="D103" s="272">
        <f>'[1]Прогноз по статьям'!L522</f>
        <v>54544</v>
      </c>
    </row>
    <row r="104" spans="1:4" ht="15">
      <c r="A104" s="287" t="s">
        <v>460</v>
      </c>
      <c r="B104" s="305" t="s">
        <v>1051</v>
      </c>
      <c r="C104" s="287">
        <f>C105</f>
        <v>778595.7</v>
      </c>
      <c r="D104" s="287">
        <f>D105</f>
        <v>787598.6</v>
      </c>
    </row>
    <row r="105" spans="1:4" ht="46.5">
      <c r="A105" s="287" t="s">
        <v>422</v>
      </c>
      <c r="B105" s="305" t="s">
        <v>352</v>
      </c>
      <c r="C105" s="287">
        <f>C106+C118+C142+C111</f>
        <v>778595.7</v>
      </c>
      <c r="D105" s="287">
        <f>D106+D118+D142+D111</f>
        <v>787598.6</v>
      </c>
    </row>
    <row r="106" spans="1:4" ht="30.75">
      <c r="A106" s="287" t="s">
        <v>165</v>
      </c>
      <c r="B106" s="305" t="s">
        <v>281</v>
      </c>
      <c r="C106" s="287">
        <f>C107+C109</f>
        <v>65596.1</v>
      </c>
      <c r="D106" s="287">
        <f>D107+D109</f>
        <v>74756</v>
      </c>
    </row>
    <row r="107" spans="1:4" ht="15">
      <c r="A107" s="285" t="s">
        <v>151</v>
      </c>
      <c r="B107" s="305" t="s">
        <v>115</v>
      </c>
      <c r="C107" s="287">
        <f>C108</f>
        <v>16327.1</v>
      </c>
      <c r="D107" s="287">
        <f>D108</f>
        <v>25066.7</v>
      </c>
    </row>
    <row r="108" spans="1:4" ht="30.75">
      <c r="A108" s="285" t="s">
        <v>150</v>
      </c>
      <c r="B108" s="305" t="s">
        <v>677</v>
      </c>
      <c r="C108" s="287">
        <v>16327.1</v>
      </c>
      <c r="D108" s="287">
        <v>25066.7</v>
      </c>
    </row>
    <row r="109" spans="1:4" ht="30.75">
      <c r="A109" s="285" t="s">
        <v>153</v>
      </c>
      <c r="B109" s="305" t="s">
        <v>976</v>
      </c>
      <c r="C109" s="287">
        <f>C110</f>
        <v>49269</v>
      </c>
      <c r="D109" s="287">
        <f>D110</f>
        <v>49689.3</v>
      </c>
    </row>
    <row r="110" spans="1:4" ht="30.75">
      <c r="A110" s="285" t="s">
        <v>152</v>
      </c>
      <c r="B110" s="305" t="s">
        <v>75</v>
      </c>
      <c r="C110" s="287">
        <v>49269</v>
      </c>
      <c r="D110" s="287">
        <v>49689.3</v>
      </c>
    </row>
    <row r="111" spans="1:4" ht="30.75">
      <c r="A111" s="287" t="s">
        <v>172</v>
      </c>
      <c r="B111" s="305" t="s">
        <v>394</v>
      </c>
      <c r="C111" s="287">
        <f>C112+C113+C114</f>
        <v>65910.9</v>
      </c>
      <c r="D111" s="287">
        <f>D112+D113+D114</f>
        <v>65782.4</v>
      </c>
    </row>
    <row r="112" spans="1:4" ht="30.75">
      <c r="A112" s="285" t="s">
        <v>166</v>
      </c>
      <c r="B112" s="274" t="s">
        <v>167</v>
      </c>
      <c r="C112" s="287">
        <v>1546.1</v>
      </c>
      <c r="D112" s="287">
        <v>1546.1</v>
      </c>
    </row>
    <row r="113" spans="1:4" ht="95.25" customHeight="1">
      <c r="A113" s="285" t="s">
        <v>147</v>
      </c>
      <c r="B113" s="274" t="s">
        <v>148</v>
      </c>
      <c r="C113" s="287">
        <v>55170</v>
      </c>
      <c r="D113" s="287">
        <v>56005</v>
      </c>
    </row>
    <row r="114" spans="1:4" ht="18.75" customHeight="1">
      <c r="A114" s="287" t="s">
        <v>278</v>
      </c>
      <c r="B114" s="274" t="s">
        <v>277</v>
      </c>
      <c r="C114" s="287">
        <f>C115+C116+C117</f>
        <v>9194.8</v>
      </c>
      <c r="D114" s="287">
        <f>D115+D116+D117</f>
        <v>8231.3</v>
      </c>
    </row>
    <row r="115" spans="1:4" ht="81.75" customHeight="1">
      <c r="A115" s="287" t="s">
        <v>154</v>
      </c>
      <c r="B115" s="274" t="s">
        <v>175</v>
      </c>
      <c r="C115" s="287">
        <v>429.7</v>
      </c>
      <c r="D115" s="287">
        <v>429.7</v>
      </c>
    </row>
    <row r="116" spans="1:4" ht="40.5" customHeight="1">
      <c r="A116" s="285" t="s">
        <v>168</v>
      </c>
      <c r="B116" s="274" t="s">
        <v>170</v>
      </c>
      <c r="C116" s="287">
        <v>5589.3</v>
      </c>
      <c r="D116" s="287">
        <v>5589.3</v>
      </c>
    </row>
    <row r="117" spans="1:4" ht="51" customHeight="1">
      <c r="A117" s="285" t="s">
        <v>169</v>
      </c>
      <c r="B117" s="274" t="s">
        <v>171</v>
      </c>
      <c r="C117" s="287">
        <v>3175.8</v>
      </c>
      <c r="D117" s="287">
        <v>2212.3</v>
      </c>
    </row>
    <row r="118" spans="1:4" ht="30.75">
      <c r="A118" s="287" t="s">
        <v>163</v>
      </c>
      <c r="B118" s="305" t="s">
        <v>280</v>
      </c>
      <c r="C118" s="287">
        <f>C121+C122+C123+C140+C141</f>
        <v>638928.7</v>
      </c>
      <c r="D118" s="287">
        <f>D121+D122+D123+D140+D141</f>
        <v>638900.2</v>
      </c>
    </row>
    <row r="119" spans="1:4" ht="46.5" hidden="1">
      <c r="A119" s="287" t="s">
        <v>421</v>
      </c>
      <c r="B119" s="305" t="s">
        <v>99</v>
      </c>
      <c r="C119" s="287">
        <v>0</v>
      </c>
      <c r="D119" s="287">
        <v>0</v>
      </c>
    </row>
    <row r="120" spans="1:4" ht="46.5" hidden="1">
      <c r="A120" s="287" t="s">
        <v>420</v>
      </c>
      <c r="B120" s="305" t="s">
        <v>98</v>
      </c>
      <c r="C120" s="287"/>
      <c r="D120" s="287">
        <v>0</v>
      </c>
    </row>
    <row r="121" spans="1:4" ht="62.25">
      <c r="A121" s="285" t="s">
        <v>155</v>
      </c>
      <c r="B121" s="288" t="s">
        <v>131</v>
      </c>
      <c r="C121" s="287">
        <v>8686</v>
      </c>
      <c r="D121" s="287">
        <v>8686</v>
      </c>
    </row>
    <row r="122" spans="1:4" ht="46.5">
      <c r="A122" s="285" t="s">
        <v>156</v>
      </c>
      <c r="B122" s="288" t="s">
        <v>467</v>
      </c>
      <c r="C122" s="287">
        <v>1059.3</v>
      </c>
      <c r="D122" s="287">
        <v>1059.3</v>
      </c>
    </row>
    <row r="123" spans="1:4" ht="30.75">
      <c r="A123" s="285" t="s">
        <v>279</v>
      </c>
      <c r="B123" s="288" t="s">
        <v>177</v>
      </c>
      <c r="C123" s="287">
        <f>C124+C125+C126+C127+C128+C129+C130+C131+C132+C133+C134+C135+C136+C137+C138+C139</f>
        <v>613381.2</v>
      </c>
      <c r="D123" s="287">
        <f>D124+D125+D126+D127+D128+D129+D130+D131+D132+D133+D134+D135+D136+D137+D138+D139</f>
        <v>613381.2</v>
      </c>
    </row>
    <row r="124" spans="1:4" ht="62.25">
      <c r="A124" s="285" t="s">
        <v>157</v>
      </c>
      <c r="B124" s="288" t="s">
        <v>535</v>
      </c>
      <c r="C124" s="287">
        <v>8054.4</v>
      </c>
      <c r="D124" s="287">
        <v>8054.4</v>
      </c>
    </row>
    <row r="125" spans="1:4" ht="110.25" customHeight="1">
      <c r="A125" s="285" t="s">
        <v>146</v>
      </c>
      <c r="B125" s="288" t="s">
        <v>536</v>
      </c>
      <c r="C125" s="287">
        <v>8512.4</v>
      </c>
      <c r="D125" s="287">
        <v>8512.4</v>
      </c>
    </row>
    <row r="126" spans="1:4" ht="62.25">
      <c r="A126" s="285" t="s">
        <v>143</v>
      </c>
      <c r="B126" s="288" t="s">
        <v>537</v>
      </c>
      <c r="C126" s="287">
        <v>998</v>
      </c>
      <c r="D126" s="287">
        <v>998</v>
      </c>
    </row>
    <row r="127" spans="1:4" ht="62.25">
      <c r="A127" s="285" t="s">
        <v>144</v>
      </c>
      <c r="B127" s="288" t="s">
        <v>538</v>
      </c>
      <c r="C127" s="287">
        <v>268.3</v>
      </c>
      <c r="D127" s="287">
        <v>268.3</v>
      </c>
    </row>
    <row r="128" spans="1:4" ht="62.25">
      <c r="A128" s="285" t="s">
        <v>145</v>
      </c>
      <c r="B128" s="288" t="s">
        <v>539</v>
      </c>
      <c r="C128" s="287">
        <v>3915</v>
      </c>
      <c r="D128" s="287">
        <v>3915</v>
      </c>
    </row>
    <row r="129" spans="1:4" ht="234">
      <c r="A129" s="287" t="s">
        <v>137</v>
      </c>
      <c r="B129" s="288" t="s">
        <v>540</v>
      </c>
      <c r="C129" s="287">
        <v>199216.4</v>
      </c>
      <c r="D129" s="287">
        <v>199216.4</v>
      </c>
    </row>
    <row r="130" spans="1:4" ht="234">
      <c r="A130" s="287" t="s">
        <v>138</v>
      </c>
      <c r="B130" s="288" t="s">
        <v>541</v>
      </c>
      <c r="C130" s="287">
        <v>1800.1</v>
      </c>
      <c r="D130" s="287">
        <v>1800.1</v>
      </c>
    </row>
    <row r="131" spans="1:4" ht="202.5">
      <c r="A131" s="287" t="s">
        <v>139</v>
      </c>
      <c r="B131" s="288" t="s">
        <v>542</v>
      </c>
      <c r="C131" s="287">
        <v>331771.1</v>
      </c>
      <c r="D131" s="287">
        <v>331771.1</v>
      </c>
    </row>
    <row r="132" spans="1:4" ht="218.25">
      <c r="A132" s="287" t="s">
        <v>140</v>
      </c>
      <c r="B132" s="288" t="s">
        <v>543</v>
      </c>
      <c r="C132" s="287">
        <v>5394.6</v>
      </c>
      <c r="D132" s="287">
        <v>5394.6</v>
      </c>
    </row>
    <row r="133" spans="1:4" ht="124.5">
      <c r="A133" s="287" t="s">
        <v>141</v>
      </c>
      <c r="B133" s="288" t="s">
        <v>544</v>
      </c>
      <c r="C133" s="287">
        <v>500</v>
      </c>
      <c r="D133" s="287">
        <v>500</v>
      </c>
    </row>
    <row r="134" spans="1:4" ht="249">
      <c r="A134" s="287" t="s">
        <v>142</v>
      </c>
      <c r="B134" s="288" t="s">
        <v>269</v>
      </c>
      <c r="C134" s="287">
        <v>32302.3</v>
      </c>
      <c r="D134" s="287">
        <v>32302.3</v>
      </c>
    </row>
    <row r="135" spans="1:4" ht="78">
      <c r="A135" s="285" t="s">
        <v>158</v>
      </c>
      <c r="B135" s="288" t="s">
        <v>270</v>
      </c>
      <c r="C135" s="287">
        <v>15558.1</v>
      </c>
      <c r="D135" s="287">
        <v>15558.1</v>
      </c>
    </row>
    <row r="136" spans="1:4" ht="62.25">
      <c r="A136" s="285" t="s">
        <v>159</v>
      </c>
      <c r="B136" s="288" t="s">
        <v>271</v>
      </c>
      <c r="C136" s="287">
        <v>1772.6</v>
      </c>
      <c r="D136" s="287">
        <v>1772.6</v>
      </c>
    </row>
    <row r="137" spans="1:4" ht="108.75">
      <c r="A137" s="287" t="s">
        <v>136</v>
      </c>
      <c r="B137" s="288" t="s">
        <v>272</v>
      </c>
      <c r="C137" s="287">
        <v>772.8</v>
      </c>
      <c r="D137" s="287">
        <v>772.8</v>
      </c>
    </row>
    <row r="138" spans="1:4" ht="78">
      <c r="A138" s="287" t="s">
        <v>133</v>
      </c>
      <c r="B138" s="288" t="s">
        <v>273</v>
      </c>
      <c r="C138" s="287">
        <v>672.4</v>
      </c>
      <c r="D138" s="287">
        <v>672.4</v>
      </c>
    </row>
    <row r="139" spans="1:4" ht="62.25">
      <c r="A139" s="287" t="s">
        <v>134</v>
      </c>
      <c r="B139" s="288" t="s">
        <v>274</v>
      </c>
      <c r="C139" s="287">
        <v>1872.7</v>
      </c>
      <c r="D139" s="287">
        <v>1872.7</v>
      </c>
    </row>
    <row r="140" spans="1:4" s="306" customFormat="1" ht="78">
      <c r="A140" s="287" t="s">
        <v>135</v>
      </c>
      <c r="B140" s="288" t="s">
        <v>132</v>
      </c>
      <c r="C140" s="287">
        <v>14231.1</v>
      </c>
      <c r="D140" s="287">
        <v>14202.6</v>
      </c>
    </row>
    <row r="141" spans="1:4" ht="46.5">
      <c r="A141" s="287" t="s">
        <v>466</v>
      </c>
      <c r="B141" s="288" t="s">
        <v>99</v>
      </c>
      <c r="C141" s="287">
        <v>1571.1</v>
      </c>
      <c r="D141" s="287">
        <v>1571.1</v>
      </c>
    </row>
    <row r="142" spans="1:4" ht="15">
      <c r="A142" s="285" t="s">
        <v>160</v>
      </c>
      <c r="B142" s="305" t="s">
        <v>102</v>
      </c>
      <c r="C142" s="287">
        <f>C143+C144</f>
        <v>8160</v>
      </c>
      <c r="D142" s="287">
        <f>D143+D144</f>
        <v>8160</v>
      </c>
    </row>
    <row r="143" spans="1:4" ht="78">
      <c r="A143" s="285" t="s">
        <v>161</v>
      </c>
      <c r="B143" s="288" t="s">
        <v>275</v>
      </c>
      <c r="C143" s="287">
        <v>60</v>
      </c>
      <c r="D143" s="287">
        <v>60</v>
      </c>
    </row>
    <row r="144" spans="1:4" ht="93">
      <c r="A144" s="285" t="s">
        <v>162</v>
      </c>
      <c r="B144" s="274" t="s">
        <v>276</v>
      </c>
      <c r="C144" s="287">
        <v>8100</v>
      </c>
      <c r="D144" s="287">
        <v>8100</v>
      </c>
    </row>
    <row r="145" spans="1:4" ht="15">
      <c r="A145" s="307"/>
      <c r="B145" s="308" t="s">
        <v>1059</v>
      </c>
      <c r="C145" s="307">
        <f>C104+C15</f>
        <v>1353513.7</v>
      </c>
      <c r="D145" s="307">
        <f>D104+D15</f>
        <v>1375658.6</v>
      </c>
    </row>
    <row r="147" spans="1:4" ht="15">
      <c r="A147" s="338" t="s">
        <v>631</v>
      </c>
      <c r="B147" s="338"/>
      <c r="C147" s="338"/>
      <c r="D147" s="338"/>
    </row>
  </sheetData>
  <sheetProtection/>
  <mergeCells count="13">
    <mergeCell ref="C13:D13"/>
    <mergeCell ref="B7:D7"/>
    <mergeCell ref="B6:D6"/>
    <mergeCell ref="A147:D147"/>
    <mergeCell ref="A10:D10"/>
    <mergeCell ref="A11:D11"/>
    <mergeCell ref="C12:D12"/>
    <mergeCell ref="B8:D8"/>
    <mergeCell ref="A1:D1"/>
    <mergeCell ref="A2:D2"/>
    <mergeCell ref="A4:D4"/>
    <mergeCell ref="A5:D5"/>
    <mergeCell ref="A3:D3"/>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F743"/>
  <sheetViews>
    <sheetView zoomScalePageLayoutView="0" workbookViewId="0" topLeftCell="A451">
      <selection activeCell="E463" sqref="E463"/>
    </sheetView>
  </sheetViews>
  <sheetFormatPr defaultColWidth="9.125" defaultRowHeight="12.75"/>
  <cols>
    <col min="1" max="1" width="84.50390625" style="40" customWidth="1"/>
    <col min="2" max="2" width="6.125" style="41" customWidth="1"/>
    <col min="3" max="3" width="15.625" style="41" customWidth="1"/>
    <col min="4" max="4" width="5.00390625" style="41" customWidth="1"/>
    <col min="5" max="5" width="15.00390625" style="44" customWidth="1"/>
    <col min="6" max="6" width="11.125" style="40" customWidth="1"/>
    <col min="7" max="16384" width="9.125" style="40" customWidth="1"/>
  </cols>
  <sheetData>
    <row r="1" spans="2:5" s="39" customFormat="1" ht="13.5">
      <c r="B1" s="354" t="s">
        <v>788</v>
      </c>
      <c r="C1" s="354"/>
      <c r="D1" s="354"/>
      <c r="E1" s="354"/>
    </row>
    <row r="2" spans="2:5" s="39" customFormat="1" ht="13.5">
      <c r="B2" s="354" t="s">
        <v>434</v>
      </c>
      <c r="C2" s="354"/>
      <c r="D2" s="354"/>
      <c r="E2" s="354"/>
    </row>
    <row r="3" spans="2:5" s="39" customFormat="1" ht="13.5">
      <c r="B3" s="354" t="s">
        <v>436</v>
      </c>
      <c r="C3" s="354"/>
      <c r="D3" s="354"/>
      <c r="E3" s="354"/>
    </row>
    <row r="4" spans="2:5" s="39" customFormat="1" ht="13.5">
      <c r="B4" s="354" t="s">
        <v>1053</v>
      </c>
      <c r="C4" s="354"/>
      <c r="D4" s="354"/>
      <c r="E4" s="354"/>
    </row>
    <row r="5" spans="2:5" s="39" customFormat="1" ht="13.5">
      <c r="B5" s="351" t="s">
        <v>622</v>
      </c>
      <c r="C5" s="351"/>
      <c r="D5" s="351"/>
      <c r="E5" s="351"/>
    </row>
    <row r="6" spans="2:5" ht="15">
      <c r="B6" s="351" t="s">
        <v>1107</v>
      </c>
      <c r="C6" s="352"/>
      <c r="D6" s="352"/>
      <c r="E6" s="352"/>
    </row>
    <row r="7" spans="2:5" ht="15">
      <c r="B7" s="351" t="s">
        <v>1223</v>
      </c>
      <c r="C7" s="352"/>
      <c r="D7" s="352"/>
      <c r="E7" s="352"/>
    </row>
    <row r="8" spans="2:5" ht="15">
      <c r="B8" s="351" t="s">
        <v>1224</v>
      </c>
      <c r="C8" s="355"/>
      <c r="D8" s="355"/>
      <c r="E8" s="355"/>
    </row>
    <row r="9" spans="3:5" ht="15">
      <c r="C9" s="146"/>
      <c r="D9" s="146"/>
      <c r="E9" s="146"/>
    </row>
    <row r="10" spans="1:5" ht="66.75" customHeight="1">
      <c r="A10" s="326" t="s">
        <v>997</v>
      </c>
      <c r="B10" s="326"/>
      <c r="C10" s="326"/>
      <c r="D10" s="326"/>
      <c r="E10" s="326"/>
    </row>
    <row r="11" spans="1:5" ht="15">
      <c r="A11" s="326"/>
      <c r="B11" s="326"/>
      <c r="C11" s="326"/>
      <c r="D11" s="326"/>
      <c r="E11" s="326"/>
    </row>
    <row r="12" spans="4:5" ht="15">
      <c r="D12" s="353" t="s">
        <v>679</v>
      </c>
      <c r="E12" s="353"/>
    </row>
    <row r="13" spans="1:5" s="196" customFormat="1" ht="15">
      <c r="A13" s="42" t="s">
        <v>1072</v>
      </c>
      <c r="B13" s="42" t="s">
        <v>570</v>
      </c>
      <c r="C13" s="42" t="s">
        <v>27</v>
      </c>
      <c r="D13" s="42" t="s">
        <v>571</v>
      </c>
      <c r="E13" s="195" t="s">
        <v>28</v>
      </c>
    </row>
    <row r="14" spans="1:5" s="196" customFormat="1" ht="15">
      <c r="A14" s="42">
        <v>1</v>
      </c>
      <c r="B14" s="197">
        <v>2</v>
      </c>
      <c r="C14" s="42">
        <v>3</v>
      </c>
      <c r="D14" s="42">
        <v>4</v>
      </c>
      <c r="E14" s="195">
        <v>5</v>
      </c>
    </row>
    <row r="15" spans="1:5" s="198" customFormat="1" ht="15">
      <c r="A15" s="186" t="s">
        <v>572</v>
      </c>
      <c r="B15" s="86" t="s">
        <v>1060</v>
      </c>
      <c r="C15" s="86"/>
      <c r="D15" s="86"/>
      <c r="E15" s="144">
        <f>E16+E23+E45+E50</f>
        <v>88965.346</v>
      </c>
    </row>
    <row r="16" spans="1:5" s="198" customFormat="1" ht="30.75">
      <c r="A16" s="87" t="s">
        <v>731</v>
      </c>
      <c r="B16" s="88" t="s">
        <v>593</v>
      </c>
      <c r="C16" s="86"/>
      <c r="D16" s="86"/>
      <c r="E16" s="54">
        <f>E19</f>
        <v>3396</v>
      </c>
    </row>
    <row r="17" spans="1:6" s="198" customFormat="1" ht="30.75">
      <c r="A17" s="87" t="s">
        <v>768</v>
      </c>
      <c r="B17" s="88" t="s">
        <v>593</v>
      </c>
      <c r="C17" s="88" t="s">
        <v>240</v>
      </c>
      <c r="D17" s="86"/>
      <c r="E17" s="54">
        <f>E18</f>
        <v>3396</v>
      </c>
      <c r="F17" s="199"/>
    </row>
    <row r="18" spans="1:6" s="198" customFormat="1" ht="30.75">
      <c r="A18" s="87" t="s">
        <v>241</v>
      </c>
      <c r="B18" s="88" t="s">
        <v>593</v>
      </c>
      <c r="C18" s="88" t="s">
        <v>242</v>
      </c>
      <c r="D18" s="86"/>
      <c r="E18" s="54">
        <f>E19</f>
        <v>3396</v>
      </c>
      <c r="F18" s="199"/>
    </row>
    <row r="19" spans="1:5" s="198" customFormat="1" ht="15">
      <c r="A19" s="87" t="s">
        <v>732</v>
      </c>
      <c r="B19" s="88" t="s">
        <v>593</v>
      </c>
      <c r="C19" s="88" t="s">
        <v>243</v>
      </c>
      <c r="D19" s="88"/>
      <c r="E19" s="54">
        <f>E20+E21+E22</f>
        <v>3396</v>
      </c>
    </row>
    <row r="20" spans="1:5" s="198" customFormat="1" ht="46.5">
      <c r="A20" s="87" t="s">
        <v>77</v>
      </c>
      <c r="B20" s="88" t="s">
        <v>593</v>
      </c>
      <c r="C20" s="88" t="s">
        <v>243</v>
      </c>
      <c r="D20" s="88" t="s">
        <v>78</v>
      </c>
      <c r="E20" s="54">
        <v>2690</v>
      </c>
    </row>
    <row r="21" spans="1:5" s="198" customFormat="1" ht="30.75">
      <c r="A21" s="87" t="s">
        <v>733</v>
      </c>
      <c r="B21" s="88" t="s">
        <v>593</v>
      </c>
      <c r="C21" s="88" t="s">
        <v>243</v>
      </c>
      <c r="D21" s="88" t="s">
        <v>79</v>
      </c>
      <c r="E21" s="54">
        <v>494</v>
      </c>
    </row>
    <row r="22" spans="1:5" s="198" customFormat="1" ht="15">
      <c r="A22" s="87" t="s">
        <v>80</v>
      </c>
      <c r="B22" s="88" t="s">
        <v>593</v>
      </c>
      <c r="C22" s="88" t="s">
        <v>243</v>
      </c>
      <c r="D22" s="88" t="s">
        <v>81</v>
      </c>
      <c r="E22" s="54">
        <v>212</v>
      </c>
    </row>
    <row r="23" spans="1:5" ht="46.5">
      <c r="A23" s="87" t="s">
        <v>446</v>
      </c>
      <c r="B23" s="88" t="s">
        <v>573</v>
      </c>
      <c r="C23" s="88"/>
      <c r="D23" s="88"/>
      <c r="E23" s="54">
        <f>E24+E30+E37</f>
        <v>67616</v>
      </c>
    </row>
    <row r="24" spans="1:5" ht="46.5">
      <c r="A24" s="87" t="s">
        <v>413</v>
      </c>
      <c r="B24" s="88" t="s">
        <v>573</v>
      </c>
      <c r="C24" s="88" t="s">
        <v>199</v>
      </c>
      <c r="D24" s="88"/>
      <c r="E24" s="54">
        <f>E25</f>
        <v>12300</v>
      </c>
    </row>
    <row r="25" spans="1:5" ht="62.25">
      <c r="A25" s="87" t="s">
        <v>200</v>
      </c>
      <c r="B25" s="88" t="s">
        <v>573</v>
      </c>
      <c r="C25" s="88" t="s">
        <v>202</v>
      </c>
      <c r="D25" s="88"/>
      <c r="E25" s="54">
        <f>E26</f>
        <v>12300</v>
      </c>
    </row>
    <row r="26" spans="1:5" ht="15">
      <c r="A26" s="87" t="s">
        <v>732</v>
      </c>
      <c r="B26" s="88" t="s">
        <v>573</v>
      </c>
      <c r="C26" s="88" t="s">
        <v>988</v>
      </c>
      <c r="D26" s="88"/>
      <c r="E26" s="54">
        <f>E27+E28+E29</f>
        <v>12300</v>
      </c>
    </row>
    <row r="27" spans="1:5" ht="46.5">
      <c r="A27" s="87" t="s">
        <v>77</v>
      </c>
      <c r="B27" s="88" t="s">
        <v>573</v>
      </c>
      <c r="C27" s="88" t="s">
        <v>988</v>
      </c>
      <c r="D27" s="88" t="s">
        <v>78</v>
      </c>
      <c r="E27" s="54">
        <v>10779</v>
      </c>
    </row>
    <row r="28" spans="1:5" ht="30.75">
      <c r="A28" s="87" t="s">
        <v>733</v>
      </c>
      <c r="B28" s="88" t="s">
        <v>573</v>
      </c>
      <c r="C28" s="88" t="s">
        <v>988</v>
      </c>
      <c r="D28" s="88" t="s">
        <v>79</v>
      </c>
      <c r="E28" s="54">
        <v>1516</v>
      </c>
    </row>
    <row r="29" spans="1:5" ht="15">
      <c r="A29" s="87" t="s">
        <v>80</v>
      </c>
      <c r="B29" s="88" t="s">
        <v>573</v>
      </c>
      <c r="C29" s="88" t="s">
        <v>988</v>
      </c>
      <c r="D29" s="88" t="s">
        <v>81</v>
      </c>
      <c r="E29" s="54">
        <v>5</v>
      </c>
    </row>
    <row r="30" spans="1:5" ht="46.5">
      <c r="A30" s="87" t="s">
        <v>765</v>
      </c>
      <c r="B30" s="88" t="s">
        <v>573</v>
      </c>
      <c r="C30" s="88" t="s">
        <v>224</v>
      </c>
      <c r="D30" s="88"/>
      <c r="E30" s="54">
        <f>E31</f>
        <v>8817</v>
      </c>
    </row>
    <row r="31" spans="1:5" ht="30.75">
      <c r="A31" s="87" t="s">
        <v>960</v>
      </c>
      <c r="B31" s="88" t="s">
        <v>573</v>
      </c>
      <c r="C31" s="88" t="s">
        <v>354</v>
      </c>
      <c r="D31" s="88"/>
      <c r="E31" s="54">
        <f>E32</f>
        <v>8817</v>
      </c>
    </row>
    <row r="32" spans="1:5" ht="62.25">
      <c r="A32" s="87" t="s">
        <v>302</v>
      </c>
      <c r="B32" s="88" t="s">
        <v>573</v>
      </c>
      <c r="C32" s="88" t="s">
        <v>966</v>
      </c>
      <c r="D32" s="88"/>
      <c r="E32" s="54">
        <f>E33</f>
        <v>8817</v>
      </c>
    </row>
    <row r="33" spans="1:5" ht="15">
      <c r="A33" s="87" t="s">
        <v>732</v>
      </c>
      <c r="B33" s="88" t="s">
        <v>573</v>
      </c>
      <c r="C33" s="88" t="s">
        <v>967</v>
      </c>
      <c r="D33" s="88"/>
      <c r="E33" s="54">
        <f>E34+E35+E36</f>
        <v>8817</v>
      </c>
    </row>
    <row r="34" spans="1:5" ht="46.5">
      <c r="A34" s="87" t="s">
        <v>77</v>
      </c>
      <c r="B34" s="88" t="s">
        <v>573</v>
      </c>
      <c r="C34" s="88" t="s">
        <v>967</v>
      </c>
      <c r="D34" s="88" t="s">
        <v>78</v>
      </c>
      <c r="E34" s="54">
        <v>6233</v>
      </c>
    </row>
    <row r="35" spans="1:5" ht="30.75">
      <c r="A35" s="87" t="s">
        <v>733</v>
      </c>
      <c r="B35" s="88" t="s">
        <v>573</v>
      </c>
      <c r="C35" s="88" t="s">
        <v>967</v>
      </c>
      <c r="D35" s="88" t="s">
        <v>79</v>
      </c>
      <c r="E35" s="54">
        <v>2459</v>
      </c>
    </row>
    <row r="36" spans="1:5" ht="15">
      <c r="A36" s="87" t="s">
        <v>80</v>
      </c>
      <c r="B36" s="88" t="s">
        <v>573</v>
      </c>
      <c r="C36" s="88" t="s">
        <v>967</v>
      </c>
      <c r="D36" s="88" t="s">
        <v>81</v>
      </c>
      <c r="E36" s="54">
        <v>125</v>
      </c>
    </row>
    <row r="37" spans="1:5" ht="30.75">
      <c r="A37" s="87" t="s">
        <v>768</v>
      </c>
      <c r="B37" s="88" t="s">
        <v>573</v>
      </c>
      <c r="C37" s="88" t="s">
        <v>240</v>
      </c>
      <c r="D37" s="88"/>
      <c r="E37" s="54">
        <f>E38</f>
        <v>46499</v>
      </c>
    </row>
    <row r="38" spans="1:5" ht="46.5">
      <c r="A38" s="87" t="s">
        <v>244</v>
      </c>
      <c r="B38" s="88" t="s">
        <v>573</v>
      </c>
      <c r="C38" s="88" t="s">
        <v>245</v>
      </c>
      <c r="D38" s="88"/>
      <c r="E38" s="54">
        <f>E39+E43</f>
        <v>46499</v>
      </c>
    </row>
    <row r="39" spans="1:5" ht="15">
      <c r="A39" s="87" t="s">
        <v>732</v>
      </c>
      <c r="B39" s="88" t="s">
        <v>573</v>
      </c>
      <c r="C39" s="88" t="s">
        <v>246</v>
      </c>
      <c r="D39" s="88"/>
      <c r="E39" s="54">
        <f>E40+E41+E42</f>
        <v>44250</v>
      </c>
    </row>
    <row r="40" spans="1:5" ht="46.5">
      <c r="A40" s="87" t="s">
        <v>77</v>
      </c>
      <c r="B40" s="88" t="s">
        <v>573</v>
      </c>
      <c r="C40" s="88" t="s">
        <v>246</v>
      </c>
      <c r="D40" s="88" t="s">
        <v>78</v>
      </c>
      <c r="E40" s="54">
        <v>32673</v>
      </c>
    </row>
    <row r="41" spans="1:5" ht="30.75">
      <c r="A41" s="87" t="s">
        <v>733</v>
      </c>
      <c r="B41" s="88" t="s">
        <v>573</v>
      </c>
      <c r="C41" s="88" t="s">
        <v>246</v>
      </c>
      <c r="D41" s="88" t="s">
        <v>79</v>
      </c>
      <c r="E41" s="54">
        <v>11111</v>
      </c>
    </row>
    <row r="42" spans="1:5" ht="15">
      <c r="A42" s="87" t="s">
        <v>80</v>
      </c>
      <c r="B42" s="88" t="s">
        <v>573</v>
      </c>
      <c r="C42" s="88" t="s">
        <v>246</v>
      </c>
      <c r="D42" s="88" t="s">
        <v>81</v>
      </c>
      <c r="E42" s="54">
        <v>466</v>
      </c>
    </row>
    <row r="43" spans="1:5" ht="30.75">
      <c r="A43" s="87" t="s">
        <v>594</v>
      </c>
      <c r="B43" s="88" t="s">
        <v>573</v>
      </c>
      <c r="C43" s="88" t="s">
        <v>247</v>
      </c>
      <c r="D43" s="88"/>
      <c r="E43" s="54">
        <f>E44</f>
        <v>2249</v>
      </c>
    </row>
    <row r="44" spans="1:5" ht="46.5">
      <c r="A44" s="87" t="s">
        <v>77</v>
      </c>
      <c r="B44" s="88" t="s">
        <v>573</v>
      </c>
      <c r="C44" s="88" t="s">
        <v>247</v>
      </c>
      <c r="D44" s="88" t="s">
        <v>78</v>
      </c>
      <c r="E44" s="54">
        <v>2249</v>
      </c>
    </row>
    <row r="45" spans="1:5" ht="15">
      <c r="A45" s="87" t="s">
        <v>1070</v>
      </c>
      <c r="B45" s="88" t="s">
        <v>772</v>
      </c>
      <c r="C45" s="88"/>
      <c r="D45" s="88"/>
      <c r="E45" s="54">
        <f>E46</f>
        <v>700</v>
      </c>
    </row>
    <row r="46" spans="1:5" ht="46.5">
      <c r="A46" s="87" t="s">
        <v>841</v>
      </c>
      <c r="B46" s="88" t="s">
        <v>772</v>
      </c>
      <c r="C46" s="88" t="s">
        <v>842</v>
      </c>
      <c r="D46" s="88"/>
      <c r="E46" s="54">
        <f>E47</f>
        <v>700</v>
      </c>
    </row>
    <row r="47" spans="1:5" ht="46.5">
      <c r="A47" s="87" t="s">
        <v>306</v>
      </c>
      <c r="B47" s="88" t="s">
        <v>772</v>
      </c>
      <c r="C47" s="88" t="s">
        <v>843</v>
      </c>
      <c r="D47" s="88"/>
      <c r="E47" s="54">
        <f>E48</f>
        <v>700</v>
      </c>
    </row>
    <row r="48" spans="1:5" ht="15">
      <c r="A48" s="87" t="s">
        <v>789</v>
      </c>
      <c r="B48" s="88" t="s">
        <v>772</v>
      </c>
      <c r="C48" s="88" t="s">
        <v>844</v>
      </c>
      <c r="D48" s="88"/>
      <c r="E48" s="54">
        <f>E49</f>
        <v>700</v>
      </c>
    </row>
    <row r="49" spans="1:5" ht="15">
      <c r="A49" s="87" t="s">
        <v>80</v>
      </c>
      <c r="B49" s="88" t="s">
        <v>772</v>
      </c>
      <c r="C49" s="88" t="s">
        <v>844</v>
      </c>
      <c r="D49" s="88" t="s">
        <v>81</v>
      </c>
      <c r="E49" s="54">
        <v>700</v>
      </c>
    </row>
    <row r="50" spans="1:5" ht="15">
      <c r="A50" s="87" t="s">
        <v>410</v>
      </c>
      <c r="B50" s="88" t="s">
        <v>773</v>
      </c>
      <c r="C50" s="88"/>
      <c r="D50" s="88"/>
      <c r="E50" s="54">
        <f>E67+E57+E51</f>
        <v>17253.346</v>
      </c>
    </row>
    <row r="51" spans="1:5" ht="46.5">
      <c r="A51" s="87" t="s">
        <v>413</v>
      </c>
      <c r="B51" s="88" t="s">
        <v>773</v>
      </c>
      <c r="C51" s="88" t="s">
        <v>199</v>
      </c>
      <c r="D51" s="88"/>
      <c r="E51" s="54">
        <f>E52</f>
        <v>6029</v>
      </c>
    </row>
    <row r="52" spans="1:5" ht="30.75">
      <c r="A52" s="87" t="s">
        <v>203</v>
      </c>
      <c r="B52" s="88" t="s">
        <v>773</v>
      </c>
      <c r="C52" s="88" t="s">
        <v>990</v>
      </c>
      <c r="D52" s="88"/>
      <c r="E52" s="54">
        <f>E53</f>
        <v>6029</v>
      </c>
    </row>
    <row r="53" spans="1:5" ht="15">
      <c r="A53" s="87" t="s">
        <v>737</v>
      </c>
      <c r="B53" s="88" t="s">
        <v>773</v>
      </c>
      <c r="C53" s="88" t="s">
        <v>994</v>
      </c>
      <c r="D53" s="88"/>
      <c r="E53" s="54">
        <f>E54+E55+E56</f>
        <v>6029</v>
      </c>
    </row>
    <row r="54" spans="1:5" ht="46.5">
      <c r="A54" s="87" t="s">
        <v>77</v>
      </c>
      <c r="B54" s="88" t="s">
        <v>773</v>
      </c>
      <c r="C54" s="88" t="s">
        <v>994</v>
      </c>
      <c r="D54" s="88" t="s">
        <v>78</v>
      </c>
      <c r="E54" s="54">
        <v>5140</v>
      </c>
    </row>
    <row r="55" spans="1:5" ht="30.75">
      <c r="A55" s="87" t="s">
        <v>733</v>
      </c>
      <c r="B55" s="88" t="s">
        <v>773</v>
      </c>
      <c r="C55" s="88" t="s">
        <v>994</v>
      </c>
      <c r="D55" s="88" t="s">
        <v>79</v>
      </c>
      <c r="E55" s="54">
        <v>888</v>
      </c>
    </row>
    <row r="56" spans="1:5" ht="15">
      <c r="A56" s="87" t="s">
        <v>80</v>
      </c>
      <c r="B56" s="88" t="s">
        <v>773</v>
      </c>
      <c r="C56" s="88" t="s">
        <v>994</v>
      </c>
      <c r="D56" s="88" t="s">
        <v>81</v>
      </c>
      <c r="E56" s="54">
        <v>1</v>
      </c>
    </row>
    <row r="57" spans="1:5" ht="30.75">
      <c r="A57" s="87" t="s">
        <v>768</v>
      </c>
      <c r="B57" s="88" t="s">
        <v>773</v>
      </c>
      <c r="C57" s="88" t="s">
        <v>240</v>
      </c>
      <c r="D57" s="88"/>
      <c r="E57" s="54">
        <f>E58</f>
        <v>4901.3</v>
      </c>
    </row>
    <row r="58" spans="1:5" ht="30.75">
      <c r="A58" s="87" t="s">
        <v>248</v>
      </c>
      <c r="B58" s="88" t="s">
        <v>773</v>
      </c>
      <c r="C58" s="88" t="s">
        <v>249</v>
      </c>
      <c r="D58" s="88"/>
      <c r="E58" s="54">
        <f>E59+E62+E64</f>
        <v>4901.3</v>
      </c>
    </row>
    <row r="59" spans="1:5" ht="30.75">
      <c r="A59" s="87" t="s">
        <v>736</v>
      </c>
      <c r="B59" s="88" t="s">
        <v>773</v>
      </c>
      <c r="C59" s="88" t="s">
        <v>253</v>
      </c>
      <c r="D59" s="88"/>
      <c r="E59" s="54">
        <f>E60+E61</f>
        <v>3635</v>
      </c>
    </row>
    <row r="60" spans="1:5" ht="46.5">
      <c r="A60" s="87" t="s">
        <v>77</v>
      </c>
      <c r="B60" s="88" t="s">
        <v>773</v>
      </c>
      <c r="C60" s="88" t="s">
        <v>253</v>
      </c>
      <c r="D60" s="88" t="s">
        <v>78</v>
      </c>
      <c r="E60" s="54">
        <v>3290</v>
      </c>
    </row>
    <row r="61" spans="1:5" ht="30.75">
      <c r="A61" s="87" t="s">
        <v>733</v>
      </c>
      <c r="B61" s="88" t="s">
        <v>773</v>
      </c>
      <c r="C61" s="88" t="s">
        <v>253</v>
      </c>
      <c r="D61" s="88" t="s">
        <v>79</v>
      </c>
      <c r="E61" s="54">
        <v>345</v>
      </c>
    </row>
    <row r="62" spans="1:5" ht="46.5">
      <c r="A62" s="87" t="s">
        <v>738</v>
      </c>
      <c r="B62" s="88" t="s">
        <v>773</v>
      </c>
      <c r="C62" s="88" t="s">
        <v>251</v>
      </c>
      <c r="D62" s="88"/>
      <c r="E62" s="54">
        <f>E63</f>
        <v>998</v>
      </c>
    </row>
    <row r="63" spans="1:5" ht="46.5">
      <c r="A63" s="87" t="s">
        <v>77</v>
      </c>
      <c r="B63" s="88" t="s">
        <v>773</v>
      </c>
      <c r="C63" s="88" t="s">
        <v>251</v>
      </c>
      <c r="D63" s="88" t="s">
        <v>78</v>
      </c>
      <c r="E63" s="54">
        <v>998</v>
      </c>
    </row>
    <row r="64" spans="1:5" ht="30.75">
      <c r="A64" s="87" t="s">
        <v>739</v>
      </c>
      <c r="B64" s="88" t="s">
        <v>773</v>
      </c>
      <c r="C64" s="88" t="s">
        <v>252</v>
      </c>
      <c r="D64" s="88"/>
      <c r="E64" s="54">
        <f>E65+E66</f>
        <v>268.3</v>
      </c>
    </row>
    <row r="65" spans="1:5" ht="46.5">
      <c r="A65" s="87" t="s">
        <v>77</v>
      </c>
      <c r="B65" s="88" t="s">
        <v>773</v>
      </c>
      <c r="C65" s="88" t="s">
        <v>252</v>
      </c>
      <c r="D65" s="88" t="s">
        <v>78</v>
      </c>
      <c r="E65" s="54">
        <v>145</v>
      </c>
    </row>
    <row r="66" spans="1:5" ht="15" customHeight="1">
      <c r="A66" s="87" t="s">
        <v>733</v>
      </c>
      <c r="B66" s="88" t="s">
        <v>773</v>
      </c>
      <c r="C66" s="88" t="s">
        <v>252</v>
      </c>
      <c r="D66" s="88" t="s">
        <v>79</v>
      </c>
      <c r="E66" s="54">
        <v>123.3</v>
      </c>
    </row>
    <row r="67" spans="1:5" ht="46.5">
      <c r="A67" s="87" t="s">
        <v>257</v>
      </c>
      <c r="B67" s="88" t="s">
        <v>773</v>
      </c>
      <c r="C67" s="88" t="s">
        <v>258</v>
      </c>
      <c r="D67" s="88"/>
      <c r="E67" s="113">
        <f>E68</f>
        <v>6323.046</v>
      </c>
    </row>
    <row r="68" spans="1:5" ht="30.75">
      <c r="A68" s="87" t="s">
        <v>855</v>
      </c>
      <c r="B68" s="88" t="s">
        <v>773</v>
      </c>
      <c r="C68" s="88" t="s">
        <v>856</v>
      </c>
      <c r="D68" s="88"/>
      <c r="E68" s="113">
        <f>E71+E73+E69</f>
        <v>6323.046</v>
      </c>
    </row>
    <row r="69" spans="1:5" ht="46.5">
      <c r="A69" s="87" t="s">
        <v>531</v>
      </c>
      <c r="B69" s="88" t="s">
        <v>773</v>
      </c>
      <c r="C69" s="88" t="s">
        <v>1161</v>
      </c>
      <c r="D69" s="88"/>
      <c r="E69" s="113">
        <f>E70</f>
        <v>100</v>
      </c>
    </row>
    <row r="70" spans="1:5" ht="15">
      <c r="A70" s="87" t="s">
        <v>1025</v>
      </c>
      <c r="B70" s="88" t="s">
        <v>773</v>
      </c>
      <c r="C70" s="88" t="s">
        <v>1161</v>
      </c>
      <c r="D70" s="88" t="s">
        <v>89</v>
      </c>
      <c r="E70" s="113">
        <v>100</v>
      </c>
    </row>
    <row r="71" spans="1:5" ht="30.75">
      <c r="A71" s="87" t="s">
        <v>392</v>
      </c>
      <c r="B71" s="88" t="s">
        <v>773</v>
      </c>
      <c r="C71" s="88" t="s">
        <v>877</v>
      </c>
      <c r="D71" s="88"/>
      <c r="E71" s="54">
        <f>E72</f>
        <v>2700</v>
      </c>
    </row>
    <row r="72" spans="1:5" ht="30.75">
      <c r="A72" s="87" t="s">
        <v>733</v>
      </c>
      <c r="B72" s="88" t="s">
        <v>773</v>
      </c>
      <c r="C72" s="88" t="s">
        <v>877</v>
      </c>
      <c r="D72" s="88" t="s">
        <v>79</v>
      </c>
      <c r="E72" s="54">
        <v>2700</v>
      </c>
    </row>
    <row r="73" spans="1:5" ht="15">
      <c r="A73" s="87" t="s">
        <v>898</v>
      </c>
      <c r="B73" s="88" t="s">
        <v>773</v>
      </c>
      <c r="C73" s="88" t="s">
        <v>878</v>
      </c>
      <c r="D73" s="88"/>
      <c r="E73" s="113">
        <f>E74+E75</f>
        <v>3523.046</v>
      </c>
    </row>
    <row r="74" spans="1:5" ht="30.75">
      <c r="A74" s="87" t="s">
        <v>733</v>
      </c>
      <c r="B74" s="88" t="s">
        <v>773</v>
      </c>
      <c r="C74" s="88" t="s">
        <v>878</v>
      </c>
      <c r="D74" s="88" t="s">
        <v>79</v>
      </c>
      <c r="E74" s="113">
        <v>3143.544</v>
      </c>
    </row>
    <row r="75" spans="1:5" ht="15">
      <c r="A75" s="87" t="s">
        <v>80</v>
      </c>
      <c r="B75" s="88" t="s">
        <v>773</v>
      </c>
      <c r="C75" s="88" t="s">
        <v>878</v>
      </c>
      <c r="D75" s="88" t="s">
        <v>81</v>
      </c>
      <c r="E75" s="200">
        <v>379.502</v>
      </c>
    </row>
    <row r="76" spans="1:5" s="198" customFormat="1" ht="15">
      <c r="A76" s="186" t="s">
        <v>461</v>
      </c>
      <c r="B76" s="86" t="s">
        <v>462</v>
      </c>
      <c r="C76" s="86"/>
      <c r="D76" s="86"/>
      <c r="E76" s="193">
        <f>E77</f>
        <v>1571.1</v>
      </c>
    </row>
    <row r="77" spans="1:5" ht="15">
      <c r="A77" s="87" t="s">
        <v>464</v>
      </c>
      <c r="B77" s="88" t="s">
        <v>463</v>
      </c>
      <c r="C77" s="88"/>
      <c r="D77" s="88"/>
      <c r="E77" s="54">
        <f>E78</f>
        <v>1571.1</v>
      </c>
    </row>
    <row r="78" spans="1:5" ht="30.75">
      <c r="A78" s="87" t="s">
        <v>768</v>
      </c>
      <c r="B78" s="88" t="s">
        <v>463</v>
      </c>
      <c r="C78" s="88" t="s">
        <v>240</v>
      </c>
      <c r="D78" s="88"/>
      <c r="E78" s="54">
        <f>E79</f>
        <v>1571.1</v>
      </c>
    </row>
    <row r="79" spans="1:5" ht="30.75">
      <c r="A79" s="87" t="s">
        <v>248</v>
      </c>
      <c r="B79" s="88" t="s">
        <v>463</v>
      </c>
      <c r="C79" s="88" t="s">
        <v>249</v>
      </c>
      <c r="D79" s="88"/>
      <c r="E79" s="54">
        <f>E80</f>
        <v>1571.1</v>
      </c>
    </row>
    <row r="80" spans="1:5" ht="30.75">
      <c r="A80" s="87" t="s">
        <v>529</v>
      </c>
      <c r="B80" s="88" t="s">
        <v>463</v>
      </c>
      <c r="C80" s="88" t="s">
        <v>250</v>
      </c>
      <c r="D80" s="88"/>
      <c r="E80" s="54">
        <f>E81</f>
        <v>1571.1</v>
      </c>
    </row>
    <row r="81" spans="1:5" ht="15">
      <c r="A81" s="87" t="s">
        <v>1025</v>
      </c>
      <c r="B81" s="88" t="s">
        <v>463</v>
      </c>
      <c r="C81" s="88" t="s">
        <v>250</v>
      </c>
      <c r="D81" s="88" t="s">
        <v>89</v>
      </c>
      <c r="E81" s="54">
        <v>1571.1</v>
      </c>
    </row>
    <row r="82" spans="1:5" s="198" customFormat="1" ht="30.75">
      <c r="A82" s="186" t="s">
        <v>575</v>
      </c>
      <c r="B82" s="86" t="s">
        <v>576</v>
      </c>
      <c r="C82" s="86"/>
      <c r="D82" s="86"/>
      <c r="E82" s="193">
        <f>E83+E97</f>
        <v>7051</v>
      </c>
    </row>
    <row r="83" spans="1:5" ht="30.75">
      <c r="A83" s="87" t="s">
        <v>891</v>
      </c>
      <c r="B83" s="88" t="s">
        <v>450</v>
      </c>
      <c r="C83" s="88"/>
      <c r="D83" s="88"/>
      <c r="E83" s="54">
        <f>E84+E93</f>
        <v>3051</v>
      </c>
    </row>
    <row r="84" spans="1:5" ht="46.5">
      <c r="A84" s="87" t="s">
        <v>841</v>
      </c>
      <c r="B84" s="88" t="s">
        <v>450</v>
      </c>
      <c r="C84" s="88" t="s">
        <v>842</v>
      </c>
      <c r="D84" s="88"/>
      <c r="E84" s="54">
        <f>E85+E90</f>
        <v>2291</v>
      </c>
    </row>
    <row r="85" spans="1:5" ht="46.5">
      <c r="A85" s="87" t="s">
        <v>307</v>
      </c>
      <c r="B85" s="88" t="s">
        <v>450</v>
      </c>
      <c r="C85" s="88" t="s">
        <v>845</v>
      </c>
      <c r="D85" s="88"/>
      <c r="E85" s="54">
        <f>E86</f>
        <v>2191</v>
      </c>
    </row>
    <row r="86" spans="1:5" ht="15">
      <c r="A86" s="87" t="s">
        <v>438</v>
      </c>
      <c r="B86" s="88" t="s">
        <v>450</v>
      </c>
      <c r="C86" s="88" t="s">
        <v>846</v>
      </c>
      <c r="D86" s="88"/>
      <c r="E86" s="54">
        <f>E87+E88+E89</f>
        <v>2191</v>
      </c>
    </row>
    <row r="87" spans="1:5" ht="46.5">
      <c r="A87" s="87" t="s">
        <v>77</v>
      </c>
      <c r="B87" s="88" t="s">
        <v>450</v>
      </c>
      <c r="C87" s="88" t="s">
        <v>846</v>
      </c>
      <c r="D87" s="88" t="s">
        <v>78</v>
      </c>
      <c r="E87" s="54">
        <v>1842</v>
      </c>
    </row>
    <row r="88" spans="1:5" ht="30.75">
      <c r="A88" s="87" t="s">
        <v>733</v>
      </c>
      <c r="B88" s="88" t="s">
        <v>450</v>
      </c>
      <c r="C88" s="88" t="s">
        <v>846</v>
      </c>
      <c r="D88" s="88" t="s">
        <v>79</v>
      </c>
      <c r="E88" s="54">
        <v>344</v>
      </c>
    </row>
    <row r="89" spans="1:5" ht="15">
      <c r="A89" s="87" t="s">
        <v>80</v>
      </c>
      <c r="B89" s="88" t="s">
        <v>450</v>
      </c>
      <c r="C89" s="88" t="s">
        <v>846</v>
      </c>
      <c r="D89" s="88" t="s">
        <v>81</v>
      </c>
      <c r="E89" s="54">
        <v>5</v>
      </c>
    </row>
    <row r="90" spans="1:5" ht="30.75">
      <c r="A90" s="87" t="s">
        <v>349</v>
      </c>
      <c r="B90" s="88" t="s">
        <v>450</v>
      </c>
      <c r="C90" s="88" t="s">
        <v>350</v>
      </c>
      <c r="D90" s="88"/>
      <c r="E90" s="54">
        <f>E91</f>
        <v>100</v>
      </c>
    </row>
    <row r="91" spans="1:5" ht="30.75">
      <c r="A91" s="87" t="s">
        <v>973</v>
      </c>
      <c r="B91" s="88" t="s">
        <v>450</v>
      </c>
      <c r="C91" s="88" t="s">
        <v>351</v>
      </c>
      <c r="D91" s="88"/>
      <c r="E91" s="54">
        <f>E92</f>
        <v>100</v>
      </c>
    </row>
    <row r="92" spans="1:5" ht="30.75">
      <c r="A92" s="87" t="s">
        <v>733</v>
      </c>
      <c r="B92" s="88" t="s">
        <v>450</v>
      </c>
      <c r="C92" s="88" t="s">
        <v>351</v>
      </c>
      <c r="D92" s="88" t="s">
        <v>79</v>
      </c>
      <c r="E92" s="54">
        <v>100</v>
      </c>
    </row>
    <row r="93" spans="1:5" ht="30.75">
      <c r="A93" s="87" t="s">
        <v>847</v>
      </c>
      <c r="B93" s="88" t="s">
        <v>450</v>
      </c>
      <c r="C93" s="88" t="s">
        <v>848</v>
      </c>
      <c r="D93" s="88"/>
      <c r="E93" s="54">
        <f>E94</f>
        <v>760</v>
      </c>
    </row>
    <row r="94" spans="1:5" ht="46.5">
      <c r="A94" s="87" t="s">
        <v>308</v>
      </c>
      <c r="B94" s="88" t="s">
        <v>450</v>
      </c>
      <c r="C94" s="88" t="s">
        <v>849</v>
      </c>
      <c r="D94" s="88"/>
      <c r="E94" s="54">
        <f>E95</f>
        <v>760</v>
      </c>
    </row>
    <row r="95" spans="1:5" ht="15">
      <c r="A95" s="87" t="s">
        <v>438</v>
      </c>
      <c r="B95" s="88" t="s">
        <v>450</v>
      </c>
      <c r="C95" s="88" t="s">
        <v>850</v>
      </c>
      <c r="D95" s="88"/>
      <c r="E95" s="54">
        <f>E96</f>
        <v>760</v>
      </c>
    </row>
    <row r="96" spans="1:5" ht="30.75">
      <c r="A96" s="87" t="s">
        <v>733</v>
      </c>
      <c r="B96" s="88" t="s">
        <v>450</v>
      </c>
      <c r="C96" s="88" t="s">
        <v>850</v>
      </c>
      <c r="D96" s="88" t="s">
        <v>79</v>
      </c>
      <c r="E96" s="54">
        <v>760</v>
      </c>
    </row>
    <row r="97" spans="1:5" ht="30.75">
      <c r="A97" s="87" t="s">
        <v>918</v>
      </c>
      <c r="B97" s="88" t="s">
        <v>919</v>
      </c>
      <c r="C97" s="88"/>
      <c r="D97" s="88"/>
      <c r="E97" s="54">
        <f>E98</f>
        <v>4000</v>
      </c>
    </row>
    <row r="98" spans="1:5" ht="30.75">
      <c r="A98" s="87" t="s">
        <v>847</v>
      </c>
      <c r="B98" s="88" t="s">
        <v>919</v>
      </c>
      <c r="C98" s="88" t="s">
        <v>848</v>
      </c>
      <c r="D98" s="88"/>
      <c r="E98" s="54">
        <f>E99</f>
        <v>4000</v>
      </c>
    </row>
    <row r="99" spans="1:5" ht="46.5">
      <c r="A99" s="87" t="s">
        <v>308</v>
      </c>
      <c r="B99" s="88" t="s">
        <v>919</v>
      </c>
      <c r="C99" s="88" t="s">
        <v>849</v>
      </c>
      <c r="D99" s="88"/>
      <c r="E99" s="54">
        <f>E100</f>
        <v>4000</v>
      </c>
    </row>
    <row r="100" spans="1:5" ht="15">
      <c r="A100" s="87" t="s">
        <v>920</v>
      </c>
      <c r="B100" s="88" t="s">
        <v>919</v>
      </c>
      <c r="C100" s="88" t="s">
        <v>921</v>
      </c>
      <c r="D100" s="88"/>
      <c r="E100" s="54">
        <f>E101</f>
        <v>4000</v>
      </c>
    </row>
    <row r="101" spans="1:5" ht="30.75">
      <c r="A101" s="87" t="s">
        <v>733</v>
      </c>
      <c r="B101" s="88" t="s">
        <v>919</v>
      </c>
      <c r="C101" s="88" t="s">
        <v>921</v>
      </c>
      <c r="D101" s="88" t="s">
        <v>79</v>
      </c>
      <c r="E101" s="54">
        <v>4000</v>
      </c>
    </row>
    <row r="102" spans="1:5" s="198" customFormat="1" ht="15">
      <c r="A102" s="186" t="s">
        <v>577</v>
      </c>
      <c r="B102" s="86" t="s">
        <v>578</v>
      </c>
      <c r="C102" s="86"/>
      <c r="D102" s="86"/>
      <c r="E102" s="144">
        <f>E108+E137+E142+E159+E103</f>
        <v>132142.5</v>
      </c>
    </row>
    <row r="103" spans="1:5" ht="15">
      <c r="A103" s="87" t="s">
        <v>471</v>
      </c>
      <c r="B103" s="88" t="s">
        <v>470</v>
      </c>
      <c r="C103" s="88"/>
      <c r="D103" s="88"/>
      <c r="E103" s="54">
        <f>E104</f>
        <v>250</v>
      </c>
    </row>
    <row r="104" spans="1:5" ht="30.75">
      <c r="A104" s="87" t="s">
        <v>412</v>
      </c>
      <c r="B104" s="88" t="s">
        <v>470</v>
      </c>
      <c r="C104" s="88" t="s">
        <v>328</v>
      </c>
      <c r="D104" s="88"/>
      <c r="E104" s="54">
        <f>E105</f>
        <v>250</v>
      </c>
    </row>
    <row r="105" spans="1:5" s="198" customFormat="1" ht="30.75">
      <c r="A105" s="87" t="s">
        <v>348</v>
      </c>
      <c r="B105" s="88" t="s">
        <v>470</v>
      </c>
      <c r="C105" s="88" t="s">
        <v>189</v>
      </c>
      <c r="D105" s="86"/>
      <c r="E105" s="54">
        <f>E106</f>
        <v>250</v>
      </c>
    </row>
    <row r="106" spans="1:5" s="198" customFormat="1" ht="15">
      <c r="A106" s="87" t="s">
        <v>474</v>
      </c>
      <c r="B106" s="88" t="s">
        <v>470</v>
      </c>
      <c r="C106" s="88" t="s">
        <v>173</v>
      </c>
      <c r="D106" s="86"/>
      <c r="E106" s="54">
        <f>E107</f>
        <v>250</v>
      </c>
    </row>
    <row r="107" spans="1:5" s="198" customFormat="1" ht="30.75">
      <c r="A107" s="87" t="s">
        <v>733</v>
      </c>
      <c r="B107" s="88" t="s">
        <v>470</v>
      </c>
      <c r="C107" s="88" t="s">
        <v>173</v>
      </c>
      <c r="D107" s="88" t="s">
        <v>79</v>
      </c>
      <c r="E107" s="54">
        <v>250</v>
      </c>
    </row>
    <row r="108" spans="1:5" ht="15">
      <c r="A108" s="87" t="s">
        <v>424</v>
      </c>
      <c r="B108" s="88" t="s">
        <v>423</v>
      </c>
      <c r="C108" s="88"/>
      <c r="D108" s="88"/>
      <c r="E108" s="54">
        <f>E109+E133</f>
        <v>12300.1</v>
      </c>
    </row>
    <row r="109" spans="1:5" ht="46.5">
      <c r="A109" s="87" t="s">
        <v>765</v>
      </c>
      <c r="B109" s="88" t="s">
        <v>423</v>
      </c>
      <c r="C109" s="88" t="s">
        <v>224</v>
      </c>
      <c r="D109" s="88"/>
      <c r="E109" s="54">
        <f>E110+E123+E127</f>
        <v>9800.1</v>
      </c>
    </row>
    <row r="110" spans="1:5" ht="30.75">
      <c r="A110" s="201" t="s">
        <v>960</v>
      </c>
      <c r="B110" s="88" t="s">
        <v>423</v>
      </c>
      <c r="C110" s="202" t="s">
        <v>354</v>
      </c>
      <c r="D110" s="202"/>
      <c r="E110" s="203">
        <f>E111+E114+E117+E120</f>
        <v>6755</v>
      </c>
    </row>
    <row r="111" spans="1:5" ht="46.5">
      <c r="A111" s="87" t="s">
        <v>961</v>
      </c>
      <c r="B111" s="88" t="s">
        <v>423</v>
      </c>
      <c r="C111" s="88" t="s">
        <v>355</v>
      </c>
      <c r="D111" s="88"/>
      <c r="E111" s="54">
        <f>E112</f>
        <v>2600</v>
      </c>
    </row>
    <row r="112" spans="1:5" ht="15">
      <c r="A112" s="87" t="s">
        <v>425</v>
      </c>
      <c r="B112" s="88" t="s">
        <v>423</v>
      </c>
      <c r="C112" s="88" t="s">
        <v>356</v>
      </c>
      <c r="D112" s="88"/>
      <c r="E112" s="54">
        <f>E113</f>
        <v>2600</v>
      </c>
    </row>
    <row r="113" spans="1:5" ht="15">
      <c r="A113" s="87" t="s">
        <v>80</v>
      </c>
      <c r="B113" s="88" t="s">
        <v>423</v>
      </c>
      <c r="C113" s="88" t="s">
        <v>356</v>
      </c>
      <c r="D113" s="88" t="s">
        <v>81</v>
      </c>
      <c r="E113" s="54">
        <v>2600</v>
      </c>
    </row>
    <row r="114" spans="1:5" ht="30.75">
      <c r="A114" s="87" t="s">
        <v>962</v>
      </c>
      <c r="B114" s="88" t="s">
        <v>423</v>
      </c>
      <c r="C114" s="88" t="s">
        <v>963</v>
      </c>
      <c r="D114" s="88"/>
      <c r="E114" s="54">
        <f>E115</f>
        <v>500</v>
      </c>
    </row>
    <row r="115" spans="1:5" ht="15">
      <c r="A115" s="87" t="s">
        <v>425</v>
      </c>
      <c r="B115" s="88" t="s">
        <v>423</v>
      </c>
      <c r="C115" s="88" t="s">
        <v>970</v>
      </c>
      <c r="D115" s="88"/>
      <c r="E115" s="54">
        <f>E116</f>
        <v>500</v>
      </c>
    </row>
    <row r="116" spans="1:5" ht="15">
      <c r="A116" s="87" t="s">
        <v>80</v>
      </c>
      <c r="B116" s="88" t="s">
        <v>423</v>
      </c>
      <c r="C116" s="88" t="s">
        <v>970</v>
      </c>
      <c r="D116" s="88" t="s">
        <v>81</v>
      </c>
      <c r="E116" s="54">
        <v>500</v>
      </c>
    </row>
    <row r="117" spans="1:5" ht="30.75">
      <c r="A117" s="87" t="s">
        <v>301</v>
      </c>
      <c r="B117" s="88" t="s">
        <v>423</v>
      </c>
      <c r="C117" s="88" t="s">
        <v>964</v>
      </c>
      <c r="D117" s="88"/>
      <c r="E117" s="54">
        <f>E118</f>
        <v>2655</v>
      </c>
    </row>
    <row r="118" spans="1:5" ht="30.75">
      <c r="A118" s="87" t="s">
        <v>83</v>
      </c>
      <c r="B118" s="88" t="s">
        <v>423</v>
      </c>
      <c r="C118" s="88" t="s">
        <v>965</v>
      </c>
      <c r="D118" s="88"/>
      <c r="E118" s="54">
        <f>E119</f>
        <v>2655</v>
      </c>
    </row>
    <row r="119" spans="1:5" ht="30.75">
      <c r="A119" s="87" t="s">
        <v>86</v>
      </c>
      <c r="B119" s="88" t="s">
        <v>423</v>
      </c>
      <c r="C119" s="88" t="s">
        <v>965</v>
      </c>
      <c r="D119" s="88" t="s">
        <v>87</v>
      </c>
      <c r="E119" s="54">
        <v>2655</v>
      </c>
    </row>
    <row r="120" spans="1:5" ht="62.25">
      <c r="A120" s="87" t="s">
        <v>302</v>
      </c>
      <c r="B120" s="88" t="s">
        <v>423</v>
      </c>
      <c r="C120" s="88" t="s">
        <v>966</v>
      </c>
      <c r="D120" s="88"/>
      <c r="E120" s="54">
        <f>E121</f>
        <v>1000</v>
      </c>
    </row>
    <row r="121" spans="1:5" ht="15">
      <c r="A121" s="87" t="s">
        <v>425</v>
      </c>
      <c r="B121" s="88" t="s">
        <v>423</v>
      </c>
      <c r="C121" s="88" t="s">
        <v>971</v>
      </c>
      <c r="D121" s="88"/>
      <c r="E121" s="54">
        <f>E122</f>
        <v>1000</v>
      </c>
    </row>
    <row r="122" spans="1:5" ht="15" customHeight="1">
      <c r="A122" s="87" t="s">
        <v>733</v>
      </c>
      <c r="B122" s="88" t="s">
        <v>423</v>
      </c>
      <c r="C122" s="88" t="s">
        <v>971</v>
      </c>
      <c r="D122" s="88" t="s">
        <v>79</v>
      </c>
      <c r="E122" s="54">
        <v>1000</v>
      </c>
    </row>
    <row r="123" spans="1:5" ht="15">
      <c r="A123" s="87" t="s">
        <v>955</v>
      </c>
      <c r="B123" s="88" t="s">
        <v>423</v>
      </c>
      <c r="C123" s="88" t="s">
        <v>952</v>
      </c>
      <c r="D123" s="88"/>
      <c r="E123" s="54">
        <f>E124</f>
        <v>500</v>
      </c>
    </row>
    <row r="124" spans="1:5" ht="15">
      <c r="A124" s="87" t="s">
        <v>958</v>
      </c>
      <c r="B124" s="88" t="s">
        <v>423</v>
      </c>
      <c r="C124" s="88" t="s">
        <v>953</v>
      </c>
      <c r="D124" s="88"/>
      <c r="E124" s="54">
        <f>E125</f>
        <v>500</v>
      </c>
    </row>
    <row r="125" spans="1:5" ht="15">
      <c r="A125" s="87" t="s">
        <v>425</v>
      </c>
      <c r="B125" s="88" t="s">
        <v>423</v>
      </c>
      <c r="C125" s="88" t="s">
        <v>954</v>
      </c>
      <c r="D125" s="88"/>
      <c r="E125" s="54">
        <f>E126</f>
        <v>500</v>
      </c>
    </row>
    <row r="126" spans="1:5" ht="15">
      <c r="A126" s="87" t="s">
        <v>80</v>
      </c>
      <c r="B126" s="88" t="s">
        <v>423</v>
      </c>
      <c r="C126" s="88" t="s">
        <v>954</v>
      </c>
      <c r="D126" s="88" t="s">
        <v>81</v>
      </c>
      <c r="E126" s="54">
        <v>500</v>
      </c>
    </row>
    <row r="127" spans="1:5" ht="15">
      <c r="A127" s="201" t="s">
        <v>959</v>
      </c>
      <c r="B127" s="88" t="s">
        <v>423</v>
      </c>
      <c r="C127" s="202" t="s">
        <v>956</v>
      </c>
      <c r="D127" s="202"/>
      <c r="E127" s="203">
        <f>E128</f>
        <v>2545.1</v>
      </c>
    </row>
    <row r="128" spans="1:5" ht="30.75">
      <c r="A128" s="87" t="s">
        <v>346</v>
      </c>
      <c r="B128" s="88" t="s">
        <v>423</v>
      </c>
      <c r="C128" s="88" t="s">
        <v>957</v>
      </c>
      <c r="D128" s="88"/>
      <c r="E128" s="54">
        <f>E129+E131</f>
        <v>2545.1</v>
      </c>
    </row>
    <row r="129" spans="1:5" ht="46.5">
      <c r="A129" s="87" t="s">
        <v>0</v>
      </c>
      <c r="B129" s="88" t="s">
        <v>423</v>
      </c>
      <c r="C129" s="88" t="s">
        <v>968</v>
      </c>
      <c r="D129" s="88"/>
      <c r="E129" s="54">
        <f>E130</f>
        <v>672.4</v>
      </c>
    </row>
    <row r="130" spans="1:5" ht="30.75">
      <c r="A130" s="87" t="s">
        <v>733</v>
      </c>
      <c r="B130" s="88" t="s">
        <v>423</v>
      </c>
      <c r="C130" s="88" t="s">
        <v>968</v>
      </c>
      <c r="D130" s="88" t="s">
        <v>79</v>
      </c>
      <c r="E130" s="54">
        <v>672.4</v>
      </c>
    </row>
    <row r="131" spans="1:5" ht="30.75">
      <c r="A131" s="87" t="s">
        <v>310</v>
      </c>
      <c r="B131" s="88" t="s">
        <v>423</v>
      </c>
      <c r="C131" s="88" t="s">
        <v>969</v>
      </c>
      <c r="D131" s="88"/>
      <c r="E131" s="54">
        <f>E132</f>
        <v>1872.7</v>
      </c>
    </row>
    <row r="132" spans="1:5" ht="30.75">
      <c r="A132" s="87" t="s">
        <v>733</v>
      </c>
      <c r="B132" s="88" t="s">
        <v>423</v>
      </c>
      <c r="C132" s="88" t="s">
        <v>969</v>
      </c>
      <c r="D132" s="88" t="s">
        <v>79</v>
      </c>
      <c r="E132" s="54">
        <v>1872.7</v>
      </c>
    </row>
    <row r="133" spans="1:5" ht="46.5">
      <c r="A133" s="87" t="s">
        <v>257</v>
      </c>
      <c r="B133" s="88" t="s">
        <v>423</v>
      </c>
      <c r="C133" s="88" t="s">
        <v>258</v>
      </c>
      <c r="D133" s="88"/>
      <c r="E133" s="54">
        <f>E134</f>
        <v>2500</v>
      </c>
    </row>
    <row r="134" spans="1:5" ht="62.25">
      <c r="A134" s="87" t="s">
        <v>304</v>
      </c>
      <c r="B134" s="88" t="s">
        <v>423</v>
      </c>
      <c r="C134" s="88" t="s">
        <v>264</v>
      </c>
      <c r="D134" s="88"/>
      <c r="E134" s="54">
        <f>E135</f>
        <v>2500</v>
      </c>
    </row>
    <row r="135" spans="1:5" ht="30.75">
      <c r="A135" s="87" t="s">
        <v>922</v>
      </c>
      <c r="B135" s="88" t="s">
        <v>423</v>
      </c>
      <c r="C135" s="88" t="s">
        <v>923</v>
      </c>
      <c r="D135" s="88"/>
      <c r="E135" s="54">
        <f>E136</f>
        <v>2500</v>
      </c>
    </row>
    <row r="136" spans="1:5" ht="15">
      <c r="A136" s="87" t="s">
        <v>741</v>
      </c>
      <c r="B136" s="88" t="s">
        <v>423</v>
      </c>
      <c r="C136" s="88" t="s">
        <v>923</v>
      </c>
      <c r="D136" s="88" t="s">
        <v>94</v>
      </c>
      <c r="E136" s="54">
        <v>2500</v>
      </c>
    </row>
    <row r="137" spans="1:5" ht="15">
      <c r="A137" s="87" t="s">
        <v>104</v>
      </c>
      <c r="B137" s="88" t="s">
        <v>103</v>
      </c>
      <c r="C137" s="204"/>
      <c r="D137" s="204"/>
      <c r="E137" s="54">
        <f>E138</f>
        <v>270</v>
      </c>
    </row>
    <row r="138" spans="1:5" ht="30.75">
      <c r="A138" s="87" t="s">
        <v>767</v>
      </c>
      <c r="B138" s="88" t="s">
        <v>103</v>
      </c>
      <c r="C138" s="42" t="s">
        <v>832</v>
      </c>
      <c r="D138" s="42"/>
      <c r="E138" s="54">
        <f>E139</f>
        <v>270</v>
      </c>
    </row>
    <row r="139" spans="1:5" ht="30.75">
      <c r="A139" s="87" t="s">
        <v>836</v>
      </c>
      <c r="B139" s="88" t="s">
        <v>103</v>
      </c>
      <c r="C139" s="42" t="s">
        <v>837</v>
      </c>
      <c r="D139" s="42"/>
      <c r="E139" s="54">
        <f>E140</f>
        <v>270</v>
      </c>
    </row>
    <row r="140" spans="1:5" ht="15">
      <c r="A140" s="87" t="s">
        <v>105</v>
      </c>
      <c r="B140" s="88" t="s">
        <v>103</v>
      </c>
      <c r="C140" s="42" t="s">
        <v>838</v>
      </c>
      <c r="D140" s="204"/>
      <c r="E140" s="54">
        <f>E141</f>
        <v>270</v>
      </c>
    </row>
    <row r="141" spans="1:5" ht="15">
      <c r="A141" s="87" t="s">
        <v>80</v>
      </c>
      <c r="B141" s="88" t="s">
        <v>103</v>
      </c>
      <c r="C141" s="42" t="s">
        <v>838</v>
      </c>
      <c r="D141" s="88" t="s">
        <v>81</v>
      </c>
      <c r="E141" s="54">
        <v>270</v>
      </c>
    </row>
    <row r="142" spans="1:5" ht="15">
      <c r="A142" s="87" t="s">
        <v>1024</v>
      </c>
      <c r="B142" s="88" t="s">
        <v>586</v>
      </c>
      <c r="C142" s="42"/>
      <c r="D142" s="88"/>
      <c r="E142" s="113">
        <f>E143</f>
        <v>110364.2</v>
      </c>
    </row>
    <row r="143" spans="1:5" ht="30.75">
      <c r="A143" s="87" t="s">
        <v>767</v>
      </c>
      <c r="B143" s="88" t="s">
        <v>586</v>
      </c>
      <c r="C143" s="42" t="s">
        <v>832</v>
      </c>
      <c r="D143" s="88"/>
      <c r="E143" s="113">
        <f>E144</f>
        <v>110364.2</v>
      </c>
    </row>
    <row r="144" spans="1:5" ht="30.75">
      <c r="A144" s="87" t="s">
        <v>833</v>
      </c>
      <c r="B144" s="88" t="s">
        <v>586</v>
      </c>
      <c r="C144" s="42" t="s">
        <v>834</v>
      </c>
      <c r="D144" s="88"/>
      <c r="E144" s="113">
        <f>E145+E148+E153+E155+E157+E151</f>
        <v>110364.2</v>
      </c>
    </row>
    <row r="145" spans="1:5" ht="15">
      <c r="A145" s="87" t="s">
        <v>437</v>
      </c>
      <c r="B145" s="88" t="s">
        <v>586</v>
      </c>
      <c r="C145" s="88" t="s">
        <v>835</v>
      </c>
      <c r="D145" s="88"/>
      <c r="E145" s="54">
        <f>E146+E147</f>
        <v>45448</v>
      </c>
    </row>
    <row r="146" spans="1:5" ht="30.75">
      <c r="A146" s="87" t="s">
        <v>733</v>
      </c>
      <c r="B146" s="88" t="s">
        <v>586</v>
      </c>
      <c r="C146" s="88" t="s">
        <v>835</v>
      </c>
      <c r="D146" s="88" t="s">
        <v>79</v>
      </c>
      <c r="E146" s="54">
        <v>11651</v>
      </c>
    </row>
    <row r="147" spans="1:5" ht="15">
      <c r="A147" s="87" t="s">
        <v>1025</v>
      </c>
      <c r="B147" s="88" t="s">
        <v>586</v>
      </c>
      <c r="C147" s="88" t="s">
        <v>835</v>
      </c>
      <c r="D147" s="88" t="s">
        <v>89</v>
      </c>
      <c r="E147" s="54">
        <v>33797</v>
      </c>
    </row>
    <row r="148" spans="1:5" ht="46.5">
      <c r="A148" s="87" t="s">
        <v>996</v>
      </c>
      <c r="B148" s="88" t="s">
        <v>586</v>
      </c>
      <c r="C148" s="88" t="s">
        <v>995</v>
      </c>
      <c r="D148" s="88"/>
      <c r="E148" s="54">
        <f>E149+E150</f>
        <v>54264</v>
      </c>
    </row>
    <row r="149" spans="1:5" ht="30.75">
      <c r="A149" s="87" t="s">
        <v>733</v>
      </c>
      <c r="B149" s="88" t="s">
        <v>586</v>
      </c>
      <c r="C149" s="88" t="s">
        <v>995</v>
      </c>
      <c r="D149" s="88" t="s">
        <v>79</v>
      </c>
      <c r="E149" s="54">
        <v>43423</v>
      </c>
    </row>
    <row r="150" spans="1:5" ht="15">
      <c r="A150" s="87" t="s">
        <v>1025</v>
      </c>
      <c r="B150" s="88" t="s">
        <v>586</v>
      </c>
      <c r="C150" s="88" t="s">
        <v>995</v>
      </c>
      <c r="D150" s="88" t="s">
        <v>89</v>
      </c>
      <c r="E150" s="113">
        <v>10841</v>
      </c>
    </row>
    <row r="151" spans="1:5" ht="30.75">
      <c r="A151" s="87" t="s">
        <v>1116</v>
      </c>
      <c r="B151" s="88" t="s">
        <v>586</v>
      </c>
      <c r="C151" s="88" t="s">
        <v>1128</v>
      </c>
      <c r="D151" s="88"/>
      <c r="E151" s="113">
        <f>E152</f>
        <v>1960.124</v>
      </c>
    </row>
    <row r="152" spans="1:5" ht="30.75">
      <c r="A152" s="87" t="s">
        <v>733</v>
      </c>
      <c r="B152" s="88" t="s">
        <v>586</v>
      </c>
      <c r="C152" s="88" t="s">
        <v>1128</v>
      </c>
      <c r="D152" s="88" t="s">
        <v>79</v>
      </c>
      <c r="E152" s="113">
        <v>1960.124</v>
      </c>
    </row>
    <row r="153" spans="1:5" ht="30.75">
      <c r="A153" s="87" t="s">
        <v>924</v>
      </c>
      <c r="B153" s="88" t="s">
        <v>586</v>
      </c>
      <c r="C153" s="88" t="s">
        <v>925</v>
      </c>
      <c r="D153" s="88"/>
      <c r="E153" s="113">
        <f>E154</f>
        <v>6502.893</v>
      </c>
    </row>
    <row r="154" spans="1:5" ht="30.75">
      <c r="A154" s="87" t="s">
        <v>733</v>
      </c>
      <c r="B154" s="88" t="s">
        <v>586</v>
      </c>
      <c r="C154" s="88" t="s">
        <v>925</v>
      </c>
      <c r="D154" s="88" t="s">
        <v>79</v>
      </c>
      <c r="E154" s="113">
        <v>6502.893</v>
      </c>
    </row>
    <row r="155" spans="1:5" ht="30.75">
      <c r="A155" s="87" t="s">
        <v>926</v>
      </c>
      <c r="B155" s="88" t="s">
        <v>586</v>
      </c>
      <c r="C155" s="88" t="s">
        <v>927</v>
      </c>
      <c r="D155" s="88"/>
      <c r="E155" s="113">
        <f>E156</f>
        <v>504.058</v>
      </c>
    </row>
    <row r="156" spans="1:5" ht="30.75">
      <c r="A156" s="87" t="s">
        <v>733</v>
      </c>
      <c r="B156" s="88" t="s">
        <v>586</v>
      </c>
      <c r="C156" s="88" t="s">
        <v>927</v>
      </c>
      <c r="D156" s="88" t="s">
        <v>79</v>
      </c>
      <c r="E156" s="113">
        <v>504.058</v>
      </c>
    </row>
    <row r="157" spans="1:5" ht="30.75">
      <c r="A157" s="87" t="s">
        <v>928</v>
      </c>
      <c r="B157" s="88" t="s">
        <v>586</v>
      </c>
      <c r="C157" s="88" t="s">
        <v>929</v>
      </c>
      <c r="D157" s="88"/>
      <c r="E157" s="113">
        <f>E158</f>
        <v>1685.125</v>
      </c>
    </row>
    <row r="158" spans="1:5" ht="30.75">
      <c r="A158" s="87" t="s">
        <v>733</v>
      </c>
      <c r="B158" s="88" t="s">
        <v>586</v>
      </c>
      <c r="C158" s="88" t="s">
        <v>929</v>
      </c>
      <c r="D158" s="88" t="s">
        <v>79</v>
      </c>
      <c r="E158" s="113">
        <v>1685.125</v>
      </c>
    </row>
    <row r="159" spans="1:5" ht="15">
      <c r="A159" s="87" t="s">
        <v>579</v>
      </c>
      <c r="B159" s="88" t="s">
        <v>107</v>
      </c>
      <c r="C159" s="88"/>
      <c r="D159" s="88"/>
      <c r="E159" s="54">
        <f>E160+E164</f>
        <v>8958.2</v>
      </c>
    </row>
    <row r="160" spans="1:5" ht="46.5">
      <c r="A160" s="87" t="s">
        <v>764</v>
      </c>
      <c r="B160" s="88" t="s">
        <v>107</v>
      </c>
      <c r="C160" s="88" t="s">
        <v>220</v>
      </c>
      <c r="D160" s="88"/>
      <c r="E160" s="54">
        <f>E161</f>
        <v>1900</v>
      </c>
    </row>
    <row r="161" spans="1:5" ht="30.75">
      <c r="A161" s="87" t="s">
        <v>221</v>
      </c>
      <c r="B161" s="88" t="s">
        <v>107</v>
      </c>
      <c r="C161" s="88" t="s">
        <v>222</v>
      </c>
      <c r="D161" s="88"/>
      <c r="E161" s="54">
        <f>E162</f>
        <v>1900</v>
      </c>
    </row>
    <row r="162" spans="1:5" ht="15">
      <c r="A162" s="87" t="s">
        <v>1019</v>
      </c>
      <c r="B162" s="88" t="s">
        <v>107</v>
      </c>
      <c r="C162" s="88" t="s">
        <v>313</v>
      </c>
      <c r="D162" s="88"/>
      <c r="E162" s="54">
        <f>E163</f>
        <v>1900</v>
      </c>
    </row>
    <row r="163" spans="1:5" ht="15">
      <c r="A163" s="87" t="s">
        <v>80</v>
      </c>
      <c r="B163" s="88" t="s">
        <v>107</v>
      </c>
      <c r="C163" s="88" t="s">
        <v>313</v>
      </c>
      <c r="D163" s="88" t="s">
        <v>81</v>
      </c>
      <c r="E163" s="54">
        <v>1900</v>
      </c>
    </row>
    <row r="164" spans="1:5" ht="46.5">
      <c r="A164" s="87" t="s">
        <v>257</v>
      </c>
      <c r="B164" s="88" t="s">
        <v>107</v>
      </c>
      <c r="C164" s="88" t="s">
        <v>258</v>
      </c>
      <c r="D164" s="87"/>
      <c r="E164" s="54">
        <f>E168+E165</f>
        <v>7058.2</v>
      </c>
    </row>
    <row r="165" spans="1:5" ht="30.75">
      <c r="A165" s="87" t="s">
        <v>855</v>
      </c>
      <c r="B165" s="88" t="s">
        <v>107</v>
      </c>
      <c r="C165" s="88" t="s">
        <v>856</v>
      </c>
      <c r="D165" s="88"/>
      <c r="E165" s="54">
        <f>E166</f>
        <v>700</v>
      </c>
    </row>
    <row r="166" spans="1:5" ht="15">
      <c r="A166" s="87" t="s">
        <v>930</v>
      </c>
      <c r="B166" s="88" t="s">
        <v>107</v>
      </c>
      <c r="C166" s="88" t="s">
        <v>931</v>
      </c>
      <c r="D166" s="88"/>
      <c r="E166" s="54">
        <f>E167</f>
        <v>700</v>
      </c>
    </row>
    <row r="167" spans="1:5" ht="30.75">
      <c r="A167" s="87" t="s">
        <v>733</v>
      </c>
      <c r="B167" s="88" t="s">
        <v>107</v>
      </c>
      <c r="C167" s="88" t="s">
        <v>931</v>
      </c>
      <c r="D167" s="88" t="s">
        <v>79</v>
      </c>
      <c r="E167" s="54">
        <v>700</v>
      </c>
    </row>
    <row r="168" spans="1:5" ht="30.75">
      <c r="A168" s="87" t="s">
        <v>875</v>
      </c>
      <c r="B168" s="88" t="s">
        <v>107</v>
      </c>
      <c r="C168" s="88" t="s">
        <v>879</v>
      </c>
      <c r="D168" s="87"/>
      <c r="E168" s="54">
        <f>E169+E171+E173+E176+E178</f>
        <v>6358.2</v>
      </c>
    </row>
    <row r="169" spans="1:5" ht="46.5">
      <c r="A169" s="87" t="s">
        <v>745</v>
      </c>
      <c r="B169" s="88" t="s">
        <v>107</v>
      </c>
      <c r="C169" s="88" t="s">
        <v>298</v>
      </c>
      <c r="D169" s="88"/>
      <c r="E169" s="54">
        <f>E170</f>
        <v>504.2</v>
      </c>
    </row>
    <row r="170" spans="1:5" ht="30.75">
      <c r="A170" s="87" t="s">
        <v>733</v>
      </c>
      <c r="B170" s="88" t="s">
        <v>107</v>
      </c>
      <c r="C170" s="88" t="s">
        <v>298</v>
      </c>
      <c r="D170" s="88" t="s">
        <v>79</v>
      </c>
      <c r="E170" s="54">
        <v>504.2</v>
      </c>
    </row>
    <row r="171" spans="1:5" ht="46.5">
      <c r="A171" s="87" t="s">
        <v>985</v>
      </c>
      <c r="B171" s="88" t="s">
        <v>107</v>
      </c>
      <c r="C171" s="88" t="s">
        <v>984</v>
      </c>
      <c r="D171" s="88"/>
      <c r="E171" s="54">
        <f>E172</f>
        <v>50</v>
      </c>
    </row>
    <row r="172" spans="1:5" ht="30.75">
      <c r="A172" s="87" t="s">
        <v>733</v>
      </c>
      <c r="B172" s="88" t="s">
        <v>107</v>
      </c>
      <c r="C172" s="88" t="s">
        <v>984</v>
      </c>
      <c r="D172" s="88" t="s">
        <v>79</v>
      </c>
      <c r="E172" s="54">
        <v>50</v>
      </c>
    </row>
    <row r="173" spans="1:5" ht="15">
      <c r="A173" s="87" t="s">
        <v>980</v>
      </c>
      <c r="B173" s="88" t="s">
        <v>107</v>
      </c>
      <c r="C173" s="88" t="s">
        <v>981</v>
      </c>
      <c r="D173" s="88"/>
      <c r="E173" s="54">
        <f>E174+E175</f>
        <v>2042.2</v>
      </c>
    </row>
    <row r="174" spans="1:5" ht="30.75">
      <c r="A174" s="87" t="s">
        <v>733</v>
      </c>
      <c r="B174" s="88" t="s">
        <v>107</v>
      </c>
      <c r="C174" s="88" t="s">
        <v>981</v>
      </c>
      <c r="D174" s="88" t="s">
        <v>79</v>
      </c>
      <c r="E174" s="54">
        <v>2034.9</v>
      </c>
    </row>
    <row r="175" spans="1:5" ht="15">
      <c r="A175" s="87" t="s">
        <v>80</v>
      </c>
      <c r="B175" s="88" t="s">
        <v>107</v>
      </c>
      <c r="C175" s="88" t="s">
        <v>981</v>
      </c>
      <c r="D175" s="88" t="s">
        <v>81</v>
      </c>
      <c r="E175" s="54">
        <v>7.3</v>
      </c>
    </row>
    <row r="176" spans="1:5" ht="15">
      <c r="A176" s="87" t="s">
        <v>930</v>
      </c>
      <c r="B176" s="88" t="s">
        <v>107</v>
      </c>
      <c r="C176" s="88" t="s">
        <v>1126</v>
      </c>
      <c r="D176" s="88"/>
      <c r="E176" s="54">
        <f>E177</f>
        <v>1761.8</v>
      </c>
    </row>
    <row r="177" spans="1:5" ht="30.75">
      <c r="A177" s="87" t="s">
        <v>733</v>
      </c>
      <c r="B177" s="88" t="s">
        <v>107</v>
      </c>
      <c r="C177" s="88" t="s">
        <v>1126</v>
      </c>
      <c r="D177" s="88" t="s">
        <v>79</v>
      </c>
      <c r="E177" s="54">
        <v>1761.8</v>
      </c>
    </row>
    <row r="178" spans="1:5" ht="15">
      <c r="A178" s="87" t="s">
        <v>1195</v>
      </c>
      <c r="B178" s="88" t="s">
        <v>107</v>
      </c>
      <c r="C178" s="88" t="s">
        <v>1196</v>
      </c>
      <c r="D178" s="88"/>
      <c r="E178" s="54">
        <f>E179</f>
        <v>2000</v>
      </c>
    </row>
    <row r="179" spans="1:5" ht="30.75">
      <c r="A179" s="87" t="s">
        <v>86</v>
      </c>
      <c r="B179" s="88" t="s">
        <v>107</v>
      </c>
      <c r="C179" s="88" t="s">
        <v>1196</v>
      </c>
      <c r="D179" s="88" t="s">
        <v>87</v>
      </c>
      <c r="E179" s="54">
        <v>2000</v>
      </c>
    </row>
    <row r="180" spans="1:5" s="198" customFormat="1" ht="15">
      <c r="A180" s="186" t="s">
        <v>441</v>
      </c>
      <c r="B180" s="86" t="s">
        <v>439</v>
      </c>
      <c r="C180" s="86"/>
      <c r="D180" s="86"/>
      <c r="E180" s="144">
        <f>E181+E219+E196+E232</f>
        <v>142882.69600000003</v>
      </c>
    </row>
    <row r="181" spans="1:5" s="198" customFormat="1" ht="15">
      <c r="A181" s="87" t="s">
        <v>704</v>
      </c>
      <c r="B181" s="88" t="s">
        <v>703</v>
      </c>
      <c r="C181" s="88"/>
      <c r="D181" s="88"/>
      <c r="E181" s="113">
        <f>E182</f>
        <v>57150.745</v>
      </c>
    </row>
    <row r="182" spans="1:5" s="198" customFormat="1" ht="46.5">
      <c r="A182" s="87" t="s">
        <v>257</v>
      </c>
      <c r="B182" s="88" t="s">
        <v>703</v>
      </c>
      <c r="C182" s="88" t="s">
        <v>258</v>
      </c>
      <c r="D182" s="88"/>
      <c r="E182" s="113">
        <f>E183+E193+E190</f>
        <v>57150.745</v>
      </c>
    </row>
    <row r="183" spans="1:5" s="198" customFormat="1" ht="15">
      <c r="A183" s="87" t="s">
        <v>261</v>
      </c>
      <c r="B183" s="88" t="s">
        <v>703</v>
      </c>
      <c r="C183" s="88" t="s">
        <v>262</v>
      </c>
      <c r="D183" s="88"/>
      <c r="E183" s="113">
        <f>E184+E187</f>
        <v>56000.745</v>
      </c>
    </row>
    <row r="184" spans="1:5" s="198" customFormat="1" ht="46.5">
      <c r="A184" s="87" t="s">
        <v>129</v>
      </c>
      <c r="B184" s="88" t="s">
        <v>703</v>
      </c>
      <c r="C184" s="88" t="s">
        <v>263</v>
      </c>
      <c r="D184" s="88"/>
      <c r="E184" s="113">
        <f>E185+E186</f>
        <v>48496.65</v>
      </c>
    </row>
    <row r="185" spans="1:5" s="198" customFormat="1" ht="15">
      <c r="A185" s="87" t="s">
        <v>741</v>
      </c>
      <c r="B185" s="88" t="s">
        <v>703</v>
      </c>
      <c r="C185" s="88" t="s">
        <v>263</v>
      </c>
      <c r="D185" s="88" t="s">
        <v>94</v>
      </c>
      <c r="E185" s="113">
        <v>0</v>
      </c>
    </row>
    <row r="186" spans="1:5" s="198" customFormat="1" ht="15">
      <c r="A186" s="87" t="s">
        <v>1025</v>
      </c>
      <c r="B186" s="88" t="s">
        <v>703</v>
      </c>
      <c r="C186" s="88" t="s">
        <v>263</v>
      </c>
      <c r="D186" s="88" t="s">
        <v>89</v>
      </c>
      <c r="E186" s="113">
        <v>48496.65</v>
      </c>
    </row>
    <row r="187" spans="1:5" s="198" customFormat="1" ht="62.25">
      <c r="A187" s="87" t="s">
        <v>382</v>
      </c>
      <c r="B187" s="88" t="s">
        <v>703</v>
      </c>
      <c r="C187" s="88" t="s">
        <v>472</v>
      </c>
      <c r="D187" s="88"/>
      <c r="E187" s="113">
        <f>E188+E189</f>
        <v>7504.095</v>
      </c>
    </row>
    <row r="188" spans="1:5" s="198" customFormat="1" ht="15">
      <c r="A188" s="87" t="s">
        <v>741</v>
      </c>
      <c r="B188" s="88" t="s">
        <v>703</v>
      </c>
      <c r="C188" s="88" t="s">
        <v>472</v>
      </c>
      <c r="D188" s="88" t="s">
        <v>94</v>
      </c>
      <c r="E188" s="54">
        <v>0</v>
      </c>
    </row>
    <row r="189" spans="1:5" s="198" customFormat="1" ht="15">
      <c r="A189" s="87" t="s">
        <v>1025</v>
      </c>
      <c r="B189" s="88" t="s">
        <v>703</v>
      </c>
      <c r="C189" s="88" t="s">
        <v>472</v>
      </c>
      <c r="D189" s="88" t="s">
        <v>89</v>
      </c>
      <c r="E189" s="113">
        <v>7504.095</v>
      </c>
    </row>
    <row r="190" spans="1:5" s="198" customFormat="1" ht="30.75">
      <c r="A190" s="87" t="s">
        <v>826</v>
      </c>
      <c r="B190" s="88" t="s">
        <v>703</v>
      </c>
      <c r="C190" s="88" t="s">
        <v>827</v>
      </c>
      <c r="D190" s="88"/>
      <c r="E190" s="113">
        <f>E191</f>
        <v>100</v>
      </c>
    </row>
    <row r="191" spans="1:5" s="198" customFormat="1" ht="30.75">
      <c r="A191" s="87" t="s">
        <v>1162</v>
      </c>
      <c r="B191" s="88" t="s">
        <v>703</v>
      </c>
      <c r="C191" s="88" t="s">
        <v>1163</v>
      </c>
      <c r="D191" s="88"/>
      <c r="E191" s="113">
        <f>E192</f>
        <v>100</v>
      </c>
    </row>
    <row r="192" spans="1:5" s="198" customFormat="1" ht="15">
      <c r="A192" s="87" t="s">
        <v>80</v>
      </c>
      <c r="B192" s="88" t="s">
        <v>703</v>
      </c>
      <c r="C192" s="88" t="s">
        <v>1163</v>
      </c>
      <c r="D192" s="88" t="s">
        <v>81</v>
      </c>
      <c r="E192" s="113">
        <v>100</v>
      </c>
    </row>
    <row r="193" spans="1:5" s="198" customFormat="1" ht="30.75">
      <c r="A193" s="87" t="s">
        <v>855</v>
      </c>
      <c r="B193" s="88" t="s">
        <v>703</v>
      </c>
      <c r="C193" s="88" t="s">
        <v>856</v>
      </c>
      <c r="D193" s="88"/>
      <c r="E193" s="54">
        <f>E194</f>
        <v>1050</v>
      </c>
    </row>
    <row r="194" spans="1:5" s="198" customFormat="1" ht="30.75">
      <c r="A194" s="87" t="s">
        <v>705</v>
      </c>
      <c r="B194" s="88" t="s">
        <v>703</v>
      </c>
      <c r="C194" s="88" t="s">
        <v>876</v>
      </c>
      <c r="D194" s="88"/>
      <c r="E194" s="54">
        <f>E195</f>
        <v>1050</v>
      </c>
    </row>
    <row r="195" spans="1:5" s="198" customFormat="1" ht="30.75">
      <c r="A195" s="87" t="s">
        <v>733</v>
      </c>
      <c r="B195" s="88" t="s">
        <v>703</v>
      </c>
      <c r="C195" s="88" t="s">
        <v>876</v>
      </c>
      <c r="D195" s="88" t="s">
        <v>79</v>
      </c>
      <c r="E195" s="54">
        <v>1050</v>
      </c>
    </row>
    <row r="196" spans="1:5" ht="15">
      <c r="A196" s="87" t="s">
        <v>442</v>
      </c>
      <c r="B196" s="88" t="s">
        <v>440</v>
      </c>
      <c r="C196" s="88"/>
      <c r="D196" s="88"/>
      <c r="E196" s="113">
        <f>E197</f>
        <v>39934.967000000004</v>
      </c>
    </row>
    <row r="197" spans="1:5" s="198" customFormat="1" ht="46.5">
      <c r="A197" s="87" t="s">
        <v>257</v>
      </c>
      <c r="B197" s="88" t="s">
        <v>440</v>
      </c>
      <c r="C197" s="88" t="s">
        <v>258</v>
      </c>
      <c r="D197" s="88"/>
      <c r="E197" s="113">
        <f>E198+E205+E212</f>
        <v>39934.967000000004</v>
      </c>
    </row>
    <row r="198" spans="1:5" s="198" customFormat="1" ht="30.75">
      <c r="A198" s="87" t="s">
        <v>49</v>
      </c>
      <c r="B198" s="88" t="s">
        <v>440</v>
      </c>
      <c r="C198" s="88" t="s">
        <v>260</v>
      </c>
      <c r="D198" s="88"/>
      <c r="E198" s="113">
        <f>E199+E203+E201</f>
        <v>8592.873</v>
      </c>
    </row>
    <row r="199" spans="1:5" s="198" customFormat="1" ht="30.75">
      <c r="A199" s="87" t="s">
        <v>977</v>
      </c>
      <c r="B199" s="88" t="s">
        <v>440</v>
      </c>
      <c r="C199" s="88" t="s">
        <v>978</v>
      </c>
      <c r="D199" s="88"/>
      <c r="E199" s="113">
        <f>E200</f>
        <v>1672.143</v>
      </c>
    </row>
    <row r="200" spans="1:5" s="198" customFormat="1" ht="15">
      <c r="A200" s="87" t="s">
        <v>741</v>
      </c>
      <c r="B200" s="88" t="s">
        <v>440</v>
      </c>
      <c r="C200" s="88" t="s">
        <v>978</v>
      </c>
      <c r="D200" s="88" t="s">
        <v>94</v>
      </c>
      <c r="E200" s="113">
        <v>1672.143</v>
      </c>
    </row>
    <row r="201" spans="1:5" s="198" customFormat="1" ht="30.75">
      <c r="A201" s="87" t="s">
        <v>1118</v>
      </c>
      <c r="B201" s="88" t="s">
        <v>440</v>
      </c>
      <c r="C201" s="88" t="s">
        <v>1119</v>
      </c>
      <c r="D201" s="88"/>
      <c r="E201" s="113">
        <f>E202</f>
        <v>6920.73</v>
      </c>
    </row>
    <row r="202" spans="1:5" s="198" customFormat="1" ht="15">
      <c r="A202" s="87" t="s">
        <v>741</v>
      </c>
      <c r="B202" s="88" t="s">
        <v>440</v>
      </c>
      <c r="C202" s="88" t="s">
        <v>1119</v>
      </c>
      <c r="D202" s="88" t="s">
        <v>94</v>
      </c>
      <c r="E202" s="113">
        <v>6920.73</v>
      </c>
    </row>
    <row r="203" spans="1:5" s="198" customFormat="1" ht="30.75">
      <c r="A203" s="87" t="s">
        <v>285</v>
      </c>
      <c r="B203" s="88" t="s">
        <v>440</v>
      </c>
      <c r="C203" s="88" t="s">
        <v>284</v>
      </c>
      <c r="D203" s="88"/>
      <c r="E203" s="54">
        <f>E204</f>
        <v>0</v>
      </c>
    </row>
    <row r="204" spans="1:5" s="198" customFormat="1" ht="15">
      <c r="A204" s="87" t="s">
        <v>741</v>
      </c>
      <c r="B204" s="88" t="s">
        <v>440</v>
      </c>
      <c r="C204" s="88" t="s">
        <v>284</v>
      </c>
      <c r="D204" s="88" t="s">
        <v>94</v>
      </c>
      <c r="E204" s="54">
        <v>0</v>
      </c>
    </row>
    <row r="205" spans="1:5" s="198" customFormat="1" ht="62.25">
      <c r="A205" s="87" t="s">
        <v>304</v>
      </c>
      <c r="B205" s="88" t="s">
        <v>440</v>
      </c>
      <c r="C205" s="88" t="s">
        <v>264</v>
      </c>
      <c r="D205" s="88"/>
      <c r="E205" s="113">
        <f>E208+E210+E206</f>
        <v>12765.294</v>
      </c>
    </row>
    <row r="206" spans="1:5" s="198" customFormat="1" ht="15">
      <c r="A206" s="87" t="s">
        <v>934</v>
      </c>
      <c r="B206" s="88" t="s">
        <v>440</v>
      </c>
      <c r="C206" s="88" t="s">
        <v>1120</v>
      </c>
      <c r="D206" s="88"/>
      <c r="E206" s="113">
        <f>E207</f>
        <v>5.446</v>
      </c>
    </row>
    <row r="207" spans="1:5" s="198" customFormat="1" ht="30.75">
      <c r="A207" s="87" t="s">
        <v>733</v>
      </c>
      <c r="B207" s="88" t="s">
        <v>440</v>
      </c>
      <c r="C207" s="88" t="s">
        <v>1120</v>
      </c>
      <c r="D207" s="88" t="s">
        <v>79</v>
      </c>
      <c r="E207" s="113">
        <v>5.446</v>
      </c>
    </row>
    <row r="208" spans="1:5" s="198" customFormat="1" ht="30.75">
      <c r="A208" s="87" t="s">
        <v>977</v>
      </c>
      <c r="B208" s="88" t="s">
        <v>440</v>
      </c>
      <c r="C208" s="88" t="s">
        <v>979</v>
      </c>
      <c r="D208" s="88"/>
      <c r="E208" s="113">
        <f>E209</f>
        <v>12651.496</v>
      </c>
    </row>
    <row r="209" spans="1:5" s="198" customFormat="1" ht="15">
      <c r="A209" s="87" t="s">
        <v>741</v>
      </c>
      <c r="B209" s="88" t="s">
        <v>440</v>
      </c>
      <c r="C209" s="88" t="s">
        <v>979</v>
      </c>
      <c r="D209" s="88" t="s">
        <v>94</v>
      </c>
      <c r="E209" s="113">
        <v>12651.496</v>
      </c>
    </row>
    <row r="210" spans="1:5" s="198" customFormat="1" ht="46.5">
      <c r="A210" s="87" t="s">
        <v>932</v>
      </c>
      <c r="B210" s="88" t="s">
        <v>440</v>
      </c>
      <c r="C210" s="88" t="s">
        <v>933</v>
      </c>
      <c r="D210" s="88"/>
      <c r="E210" s="113">
        <f>E211</f>
        <v>108.352</v>
      </c>
    </row>
    <row r="211" spans="1:5" s="198" customFormat="1" ht="15">
      <c r="A211" s="87" t="s">
        <v>741</v>
      </c>
      <c r="B211" s="88" t="s">
        <v>440</v>
      </c>
      <c r="C211" s="88" t="s">
        <v>933</v>
      </c>
      <c r="D211" s="88" t="s">
        <v>94</v>
      </c>
      <c r="E211" s="113">
        <v>108.352</v>
      </c>
    </row>
    <row r="212" spans="1:5" s="198" customFormat="1" ht="30.75">
      <c r="A212" s="87" t="s">
        <v>826</v>
      </c>
      <c r="B212" s="88" t="s">
        <v>440</v>
      </c>
      <c r="C212" s="88" t="s">
        <v>827</v>
      </c>
      <c r="D212" s="88"/>
      <c r="E212" s="54">
        <f>E215+E217+E213</f>
        <v>18576.8</v>
      </c>
    </row>
    <row r="213" spans="1:5" s="198" customFormat="1" ht="15">
      <c r="A213" s="87" t="s">
        <v>934</v>
      </c>
      <c r="B213" s="88" t="s">
        <v>440</v>
      </c>
      <c r="C213" s="88" t="s">
        <v>935</v>
      </c>
      <c r="D213" s="88"/>
      <c r="E213" s="54">
        <f>E214</f>
        <v>70</v>
      </c>
    </row>
    <row r="214" spans="1:5" s="198" customFormat="1" ht="30.75">
      <c r="A214" s="87" t="s">
        <v>733</v>
      </c>
      <c r="B214" s="88" t="s">
        <v>440</v>
      </c>
      <c r="C214" s="88" t="s">
        <v>935</v>
      </c>
      <c r="D214" s="88" t="s">
        <v>79</v>
      </c>
      <c r="E214" s="54">
        <v>70</v>
      </c>
    </row>
    <row r="215" spans="1:5" s="198" customFormat="1" ht="30.75">
      <c r="A215" s="87" t="s">
        <v>117</v>
      </c>
      <c r="B215" s="88" t="s">
        <v>440</v>
      </c>
      <c r="C215" s="88" t="s">
        <v>312</v>
      </c>
      <c r="D215" s="88"/>
      <c r="E215" s="113">
        <f>E216</f>
        <v>18506.8</v>
      </c>
    </row>
    <row r="216" spans="1:5" s="198" customFormat="1" ht="15">
      <c r="A216" s="87" t="s">
        <v>741</v>
      </c>
      <c r="B216" s="88" t="s">
        <v>440</v>
      </c>
      <c r="C216" s="88" t="s">
        <v>312</v>
      </c>
      <c r="D216" s="88" t="s">
        <v>94</v>
      </c>
      <c r="E216" s="113">
        <v>18506.8</v>
      </c>
    </row>
    <row r="217" spans="1:5" s="198" customFormat="1" ht="30.75">
      <c r="A217" s="87" t="s">
        <v>384</v>
      </c>
      <c r="B217" s="88" t="s">
        <v>440</v>
      </c>
      <c r="C217" s="88" t="s">
        <v>383</v>
      </c>
      <c r="D217" s="88"/>
      <c r="E217" s="54">
        <f>E218</f>
        <v>0</v>
      </c>
    </row>
    <row r="218" spans="1:5" s="198" customFormat="1" ht="15">
      <c r="A218" s="87" t="s">
        <v>741</v>
      </c>
      <c r="B218" s="88" t="s">
        <v>440</v>
      </c>
      <c r="C218" s="88" t="s">
        <v>383</v>
      </c>
      <c r="D218" s="88" t="s">
        <v>94</v>
      </c>
      <c r="E218" s="54">
        <v>0</v>
      </c>
    </row>
    <row r="219" spans="1:5" ht="15">
      <c r="A219" s="87" t="s">
        <v>697</v>
      </c>
      <c r="B219" s="88" t="s">
        <v>696</v>
      </c>
      <c r="C219" s="88"/>
      <c r="D219" s="88"/>
      <c r="E219" s="113">
        <f>E220</f>
        <v>37566.534</v>
      </c>
    </row>
    <row r="220" spans="1:5" ht="46.5">
      <c r="A220" s="87" t="s">
        <v>257</v>
      </c>
      <c r="B220" s="88" t="s">
        <v>696</v>
      </c>
      <c r="C220" s="88" t="s">
        <v>258</v>
      </c>
      <c r="D220" s="88"/>
      <c r="E220" s="113">
        <f>E221</f>
        <v>37566.534</v>
      </c>
    </row>
    <row r="221" spans="1:5" ht="46.5">
      <c r="A221" s="87" t="s">
        <v>305</v>
      </c>
      <c r="B221" s="88" t="s">
        <v>696</v>
      </c>
      <c r="C221" s="88" t="s">
        <v>265</v>
      </c>
      <c r="D221" s="88"/>
      <c r="E221" s="113">
        <f>E222+E225+E230+E228</f>
        <v>37566.534</v>
      </c>
    </row>
    <row r="222" spans="1:5" ht="15">
      <c r="A222" s="87" t="s">
        <v>530</v>
      </c>
      <c r="B222" s="88" t="s">
        <v>696</v>
      </c>
      <c r="C222" s="88" t="s">
        <v>266</v>
      </c>
      <c r="D222" s="88"/>
      <c r="E222" s="54">
        <f>E223+E224</f>
        <v>2050</v>
      </c>
    </row>
    <row r="223" spans="1:5" ht="30.75">
      <c r="A223" s="87" t="s">
        <v>733</v>
      </c>
      <c r="B223" s="88" t="s">
        <v>696</v>
      </c>
      <c r="C223" s="88" t="s">
        <v>266</v>
      </c>
      <c r="D223" s="88" t="s">
        <v>79</v>
      </c>
      <c r="E223" s="54">
        <v>50</v>
      </c>
    </row>
    <row r="224" spans="1:5" ht="15">
      <c r="A224" s="87" t="s">
        <v>1025</v>
      </c>
      <c r="B224" s="88" t="s">
        <v>696</v>
      </c>
      <c r="C224" s="88" t="s">
        <v>266</v>
      </c>
      <c r="D224" s="88" t="s">
        <v>89</v>
      </c>
      <c r="E224" s="54">
        <v>2000</v>
      </c>
    </row>
    <row r="225" spans="1:5" ht="30.75">
      <c r="A225" s="87" t="s">
        <v>1121</v>
      </c>
      <c r="B225" s="88" t="s">
        <v>696</v>
      </c>
      <c r="C225" s="88" t="s">
        <v>1122</v>
      </c>
      <c r="D225" s="88"/>
      <c r="E225" s="113">
        <f>E226+E227</f>
        <v>34831.534</v>
      </c>
    </row>
    <row r="226" spans="1:5" ht="30.75">
      <c r="A226" s="87" t="s">
        <v>733</v>
      </c>
      <c r="B226" s="88" t="s">
        <v>696</v>
      </c>
      <c r="C226" s="88" t="s">
        <v>1122</v>
      </c>
      <c r="D226" s="88" t="s">
        <v>79</v>
      </c>
      <c r="E226" s="113">
        <v>0</v>
      </c>
    </row>
    <row r="227" spans="1:5" ht="15">
      <c r="A227" s="87" t="s">
        <v>1025</v>
      </c>
      <c r="B227" s="88" t="s">
        <v>696</v>
      </c>
      <c r="C227" s="88" t="s">
        <v>1122</v>
      </c>
      <c r="D227" s="88" t="s">
        <v>89</v>
      </c>
      <c r="E227" s="113">
        <v>34831.534</v>
      </c>
    </row>
    <row r="228" spans="1:5" ht="46.5">
      <c r="A228" s="87" t="s">
        <v>1164</v>
      </c>
      <c r="B228" s="88" t="s">
        <v>696</v>
      </c>
      <c r="C228" s="88" t="s">
        <v>1165</v>
      </c>
      <c r="D228" s="88"/>
      <c r="E228" s="113">
        <f>E229</f>
        <v>685</v>
      </c>
    </row>
    <row r="229" spans="1:5" ht="15">
      <c r="A229" s="87" t="s">
        <v>1025</v>
      </c>
      <c r="B229" s="88" t="s">
        <v>696</v>
      </c>
      <c r="C229" s="88" t="s">
        <v>1165</v>
      </c>
      <c r="D229" s="88" t="s">
        <v>89</v>
      </c>
      <c r="E229" s="113">
        <v>685</v>
      </c>
    </row>
    <row r="230" spans="1:5" ht="30.75">
      <c r="A230" s="87" t="s">
        <v>1116</v>
      </c>
      <c r="B230" s="88" t="s">
        <v>696</v>
      </c>
      <c r="C230" s="88" t="s">
        <v>1123</v>
      </c>
      <c r="D230" s="88"/>
      <c r="E230" s="113">
        <f>E231</f>
        <v>0</v>
      </c>
    </row>
    <row r="231" spans="1:5" ht="15">
      <c r="A231" s="87" t="s">
        <v>1025</v>
      </c>
      <c r="B231" s="88" t="s">
        <v>696</v>
      </c>
      <c r="C231" s="88" t="s">
        <v>1123</v>
      </c>
      <c r="D231" s="88" t="s">
        <v>89</v>
      </c>
      <c r="E231" s="113">
        <v>0</v>
      </c>
    </row>
    <row r="232" spans="1:5" ht="15">
      <c r="A232" s="87" t="s">
        <v>119</v>
      </c>
      <c r="B232" s="88" t="s">
        <v>118</v>
      </c>
      <c r="C232" s="88"/>
      <c r="D232" s="88"/>
      <c r="E232" s="113">
        <f>E233</f>
        <v>8230.45</v>
      </c>
    </row>
    <row r="233" spans="1:5" ht="46.5">
      <c r="A233" s="87" t="s">
        <v>257</v>
      </c>
      <c r="B233" s="88" t="s">
        <v>118</v>
      </c>
      <c r="C233" s="88" t="s">
        <v>258</v>
      </c>
      <c r="D233" s="88"/>
      <c r="E233" s="113">
        <f>E234+E237</f>
        <v>8230.45</v>
      </c>
    </row>
    <row r="234" spans="1:5" ht="37.5" customHeight="1">
      <c r="A234" s="87" t="s">
        <v>305</v>
      </c>
      <c r="B234" s="88" t="s">
        <v>118</v>
      </c>
      <c r="C234" s="88" t="s">
        <v>265</v>
      </c>
      <c r="D234" s="88"/>
      <c r="E234" s="54">
        <f>E235</f>
        <v>8100</v>
      </c>
    </row>
    <row r="235" spans="1:5" ht="62.25">
      <c r="A235" s="87" t="s">
        <v>386</v>
      </c>
      <c r="B235" s="88" t="s">
        <v>118</v>
      </c>
      <c r="C235" s="88" t="s">
        <v>267</v>
      </c>
      <c r="D235" s="88"/>
      <c r="E235" s="54">
        <f>E236</f>
        <v>8100</v>
      </c>
    </row>
    <row r="236" spans="1:5" ht="15">
      <c r="A236" s="87" t="s">
        <v>1025</v>
      </c>
      <c r="B236" s="88" t="s">
        <v>118</v>
      </c>
      <c r="C236" s="88" t="s">
        <v>267</v>
      </c>
      <c r="D236" s="88" t="s">
        <v>89</v>
      </c>
      <c r="E236" s="54">
        <v>8100</v>
      </c>
    </row>
    <row r="237" spans="1:5" ht="46.5">
      <c r="A237" s="87" t="s">
        <v>268</v>
      </c>
      <c r="B237" s="88" t="s">
        <v>118</v>
      </c>
      <c r="C237" s="88" t="s">
        <v>314</v>
      </c>
      <c r="D237" s="88"/>
      <c r="E237" s="113">
        <f>E241+E238</f>
        <v>130.45</v>
      </c>
    </row>
    <row r="238" spans="1:5" ht="78">
      <c r="A238" s="191" t="s">
        <v>1124</v>
      </c>
      <c r="B238" s="205" t="s">
        <v>118</v>
      </c>
      <c r="C238" s="205" t="s">
        <v>1125</v>
      </c>
      <c r="D238" s="205"/>
      <c r="E238" s="206">
        <f>E240+E239</f>
        <v>30.45</v>
      </c>
    </row>
    <row r="239" spans="1:5" ht="30.75">
      <c r="A239" s="87" t="s">
        <v>733</v>
      </c>
      <c r="B239" s="205" t="s">
        <v>118</v>
      </c>
      <c r="C239" s="205" t="s">
        <v>1125</v>
      </c>
      <c r="D239" s="205" t="s">
        <v>79</v>
      </c>
      <c r="E239" s="206">
        <v>30.45</v>
      </c>
    </row>
    <row r="240" spans="1:5" ht="15">
      <c r="A240" s="87" t="s">
        <v>80</v>
      </c>
      <c r="B240" s="88" t="s">
        <v>118</v>
      </c>
      <c r="C240" s="205" t="s">
        <v>1125</v>
      </c>
      <c r="D240" s="88" t="s">
        <v>81</v>
      </c>
      <c r="E240" s="113">
        <v>0</v>
      </c>
    </row>
    <row r="241" spans="1:5" ht="62.25">
      <c r="A241" s="192" t="s">
        <v>986</v>
      </c>
      <c r="B241" s="207" t="s">
        <v>118</v>
      </c>
      <c r="C241" s="207" t="s">
        <v>987</v>
      </c>
      <c r="D241" s="207"/>
      <c r="E241" s="190">
        <f>E242</f>
        <v>100</v>
      </c>
    </row>
    <row r="242" spans="1:5" ht="30.75">
      <c r="A242" s="87" t="s">
        <v>733</v>
      </c>
      <c r="B242" s="88" t="s">
        <v>118</v>
      </c>
      <c r="C242" s="207" t="s">
        <v>987</v>
      </c>
      <c r="D242" s="88" t="s">
        <v>79</v>
      </c>
      <c r="E242" s="54">
        <v>100</v>
      </c>
    </row>
    <row r="243" spans="1:5" ht="15">
      <c r="A243" s="186" t="s">
        <v>580</v>
      </c>
      <c r="B243" s="86" t="s">
        <v>1061</v>
      </c>
      <c r="C243" s="86"/>
      <c r="D243" s="86"/>
      <c r="E243" s="144">
        <f>E244+E263+E299+E326+E305+E285</f>
        <v>924749.656</v>
      </c>
    </row>
    <row r="244" spans="1:5" ht="15">
      <c r="A244" s="87" t="s">
        <v>1066</v>
      </c>
      <c r="B244" s="88" t="s">
        <v>1062</v>
      </c>
      <c r="C244" s="88"/>
      <c r="D244" s="88"/>
      <c r="E244" s="54">
        <f>E245</f>
        <v>303065.7</v>
      </c>
    </row>
    <row r="245" spans="1:5" ht="30.75">
      <c r="A245" s="87" t="s">
        <v>412</v>
      </c>
      <c r="B245" s="88" t="s">
        <v>1062</v>
      </c>
      <c r="C245" s="88" t="s">
        <v>328</v>
      </c>
      <c r="D245" s="88"/>
      <c r="E245" s="54">
        <f>E246+E260+E257</f>
        <v>303065.7</v>
      </c>
    </row>
    <row r="246" spans="1:5" ht="30.75">
      <c r="A246" s="87" t="s">
        <v>758</v>
      </c>
      <c r="B246" s="88" t="s">
        <v>1062</v>
      </c>
      <c r="C246" s="88" t="s">
        <v>329</v>
      </c>
      <c r="D246" s="88"/>
      <c r="E246" s="54">
        <f>E247+E251+E253+E255+E249</f>
        <v>297365.7</v>
      </c>
    </row>
    <row r="247" spans="1:5" ht="15">
      <c r="A247" s="87" t="s">
        <v>746</v>
      </c>
      <c r="B247" s="88" t="s">
        <v>1062</v>
      </c>
      <c r="C247" s="88" t="s">
        <v>763</v>
      </c>
      <c r="D247" s="88"/>
      <c r="E247" s="54">
        <f>E248</f>
        <v>89529</v>
      </c>
    </row>
    <row r="248" spans="1:5" ht="30.75">
      <c r="A248" s="87" t="s">
        <v>86</v>
      </c>
      <c r="B248" s="88" t="s">
        <v>1062</v>
      </c>
      <c r="C248" s="88" t="s">
        <v>763</v>
      </c>
      <c r="D248" s="88" t="s">
        <v>87</v>
      </c>
      <c r="E248" s="54">
        <v>89529</v>
      </c>
    </row>
    <row r="249" spans="1:5" ht="46.5">
      <c r="A249" s="87" t="s">
        <v>531</v>
      </c>
      <c r="B249" s="88" t="s">
        <v>1062</v>
      </c>
      <c r="C249" s="88" t="s">
        <v>1166</v>
      </c>
      <c r="D249" s="88"/>
      <c r="E249" s="54">
        <f>E250</f>
        <v>7500</v>
      </c>
    </row>
    <row r="250" spans="1:5" ht="30.75">
      <c r="A250" s="87" t="s">
        <v>86</v>
      </c>
      <c r="B250" s="88" t="s">
        <v>1062</v>
      </c>
      <c r="C250" s="88" t="s">
        <v>1166</v>
      </c>
      <c r="D250" s="88" t="s">
        <v>87</v>
      </c>
      <c r="E250" s="54">
        <v>7500</v>
      </c>
    </row>
    <row r="251" spans="1:5" ht="156">
      <c r="A251" s="87" t="s">
        <v>702</v>
      </c>
      <c r="B251" s="88" t="s">
        <v>1062</v>
      </c>
      <c r="C251" s="88" t="s">
        <v>760</v>
      </c>
      <c r="D251" s="88"/>
      <c r="E251" s="54">
        <f>E252</f>
        <v>150196.5</v>
      </c>
    </row>
    <row r="252" spans="1:5" ht="30.75">
      <c r="A252" s="87" t="s">
        <v>86</v>
      </c>
      <c r="B252" s="88" t="s">
        <v>1062</v>
      </c>
      <c r="C252" s="88" t="s">
        <v>760</v>
      </c>
      <c r="D252" s="88" t="s">
        <v>87</v>
      </c>
      <c r="E252" s="54">
        <v>150196.5</v>
      </c>
    </row>
    <row r="253" spans="1:5" ht="171">
      <c r="A253" s="87" t="s">
        <v>532</v>
      </c>
      <c r="B253" s="88" t="s">
        <v>1062</v>
      </c>
      <c r="C253" s="88" t="s">
        <v>761</v>
      </c>
      <c r="D253" s="88"/>
      <c r="E253" s="54">
        <f>E254</f>
        <v>2562</v>
      </c>
    </row>
    <row r="254" spans="1:5" ht="30.75">
      <c r="A254" s="87" t="s">
        <v>86</v>
      </c>
      <c r="B254" s="88" t="s">
        <v>1062</v>
      </c>
      <c r="C254" s="88" t="s">
        <v>761</v>
      </c>
      <c r="D254" s="88" t="s">
        <v>87</v>
      </c>
      <c r="E254" s="54">
        <v>2562</v>
      </c>
    </row>
    <row r="255" spans="1:5" ht="177.75" customHeight="1">
      <c r="A255" s="87" t="s">
        <v>120</v>
      </c>
      <c r="B255" s="88" t="s">
        <v>1062</v>
      </c>
      <c r="C255" s="88" t="s">
        <v>762</v>
      </c>
      <c r="D255" s="88"/>
      <c r="E255" s="54">
        <f>E256</f>
        <v>47578.2</v>
      </c>
    </row>
    <row r="256" spans="1:5" ht="30.75">
      <c r="A256" s="87" t="s">
        <v>86</v>
      </c>
      <c r="B256" s="88" t="s">
        <v>1062</v>
      </c>
      <c r="C256" s="88" t="s">
        <v>762</v>
      </c>
      <c r="D256" s="88" t="s">
        <v>87</v>
      </c>
      <c r="E256" s="54">
        <v>47578.2</v>
      </c>
    </row>
    <row r="257" spans="1:5" ht="46.5">
      <c r="A257" s="87" t="s">
        <v>343</v>
      </c>
      <c r="B257" s="88" t="s">
        <v>1062</v>
      </c>
      <c r="C257" s="88" t="s">
        <v>196</v>
      </c>
      <c r="D257" s="88"/>
      <c r="E257" s="54">
        <f>E258</f>
        <v>5600</v>
      </c>
    </row>
    <row r="258" spans="1:5" ht="15">
      <c r="A258" s="87" t="s">
        <v>746</v>
      </c>
      <c r="B258" s="88" t="s">
        <v>1062</v>
      </c>
      <c r="C258" s="88" t="s">
        <v>982</v>
      </c>
      <c r="D258" s="88"/>
      <c r="E258" s="54">
        <f>E259</f>
        <v>5600</v>
      </c>
    </row>
    <row r="259" spans="1:5" ht="30.75">
      <c r="A259" s="87" t="s">
        <v>86</v>
      </c>
      <c r="B259" s="88" t="s">
        <v>1062</v>
      </c>
      <c r="C259" s="88" t="s">
        <v>982</v>
      </c>
      <c r="D259" s="88" t="s">
        <v>87</v>
      </c>
      <c r="E259" s="54">
        <v>5600</v>
      </c>
    </row>
    <row r="260" spans="1:5" ht="46.5">
      <c r="A260" s="87" t="s">
        <v>936</v>
      </c>
      <c r="B260" s="88" t="s">
        <v>1062</v>
      </c>
      <c r="C260" s="88" t="s">
        <v>937</v>
      </c>
      <c r="D260" s="88"/>
      <c r="E260" s="54">
        <f>E261</f>
        <v>100</v>
      </c>
    </row>
    <row r="261" spans="1:5" ht="30.75">
      <c r="A261" s="87" t="s">
        <v>938</v>
      </c>
      <c r="B261" s="88" t="s">
        <v>1062</v>
      </c>
      <c r="C261" s="88" t="s">
        <v>939</v>
      </c>
      <c r="D261" s="88"/>
      <c r="E261" s="54">
        <f>E262</f>
        <v>100</v>
      </c>
    </row>
    <row r="262" spans="1:5" ht="30.75">
      <c r="A262" s="87" t="s">
        <v>86</v>
      </c>
      <c r="B262" s="88" t="s">
        <v>1062</v>
      </c>
      <c r="C262" s="88" t="s">
        <v>939</v>
      </c>
      <c r="D262" s="88" t="s">
        <v>87</v>
      </c>
      <c r="E262" s="54">
        <v>100</v>
      </c>
    </row>
    <row r="263" spans="1:5" ht="15">
      <c r="A263" s="87" t="s">
        <v>1067</v>
      </c>
      <c r="B263" s="88" t="s">
        <v>581</v>
      </c>
      <c r="C263" s="88"/>
      <c r="D263" s="88"/>
      <c r="E263" s="54">
        <f>E264</f>
        <v>476284.79999999993</v>
      </c>
    </row>
    <row r="264" spans="1:5" ht="30.75">
      <c r="A264" s="87" t="s">
        <v>412</v>
      </c>
      <c r="B264" s="88" t="s">
        <v>581</v>
      </c>
      <c r="C264" s="88" t="s">
        <v>328</v>
      </c>
      <c r="D264" s="88"/>
      <c r="E264" s="54">
        <f>E265+E280</f>
        <v>476284.79999999993</v>
      </c>
    </row>
    <row r="265" spans="1:5" ht="30.75">
      <c r="A265" s="87" t="s">
        <v>178</v>
      </c>
      <c r="B265" s="88" t="s">
        <v>581</v>
      </c>
      <c r="C265" s="88" t="s">
        <v>179</v>
      </c>
      <c r="D265" s="88"/>
      <c r="E265" s="54">
        <f>E266+E270+E272+E274+E278+E276+E268</f>
        <v>467092.99999999994</v>
      </c>
    </row>
    <row r="266" spans="1:5" ht="15">
      <c r="A266" s="87" t="s">
        <v>747</v>
      </c>
      <c r="B266" s="88" t="s">
        <v>581</v>
      </c>
      <c r="C266" s="88" t="s">
        <v>183</v>
      </c>
      <c r="D266" s="88"/>
      <c r="E266" s="54">
        <f>E267</f>
        <v>129116.2</v>
      </c>
    </row>
    <row r="267" spans="1:5" ht="30.75">
      <c r="A267" s="87" t="s">
        <v>86</v>
      </c>
      <c r="B267" s="88" t="s">
        <v>581</v>
      </c>
      <c r="C267" s="88" t="s">
        <v>183</v>
      </c>
      <c r="D267" s="88" t="s">
        <v>87</v>
      </c>
      <c r="E267" s="54">
        <v>129116.2</v>
      </c>
    </row>
    <row r="268" spans="1:5" ht="46.5">
      <c r="A268" s="87" t="s">
        <v>531</v>
      </c>
      <c r="B268" s="88" t="s">
        <v>581</v>
      </c>
      <c r="C268" s="88" t="s">
        <v>184</v>
      </c>
      <c r="D268" s="88"/>
      <c r="E268" s="54">
        <f>E269</f>
        <v>9518</v>
      </c>
    </row>
    <row r="269" spans="1:5" ht="30.75">
      <c r="A269" s="87" t="s">
        <v>86</v>
      </c>
      <c r="B269" s="88" t="s">
        <v>581</v>
      </c>
      <c r="C269" s="88" t="s">
        <v>184</v>
      </c>
      <c r="D269" s="88" t="s">
        <v>87</v>
      </c>
      <c r="E269" s="54">
        <v>9518</v>
      </c>
    </row>
    <row r="270" spans="1:5" ht="140.25">
      <c r="A270" s="87" t="s">
        <v>533</v>
      </c>
      <c r="B270" s="88" t="s">
        <v>581</v>
      </c>
      <c r="C270" s="88" t="s">
        <v>180</v>
      </c>
      <c r="D270" s="88"/>
      <c r="E270" s="54">
        <f>E271</f>
        <v>284343.1</v>
      </c>
    </row>
    <row r="271" spans="1:5" ht="30.75">
      <c r="A271" s="87" t="s">
        <v>86</v>
      </c>
      <c r="B271" s="88" t="s">
        <v>581</v>
      </c>
      <c r="C271" s="88" t="s">
        <v>180</v>
      </c>
      <c r="D271" s="88" t="s">
        <v>87</v>
      </c>
      <c r="E271" s="54">
        <v>284343.1</v>
      </c>
    </row>
    <row r="272" spans="1:5" ht="147" customHeight="1">
      <c r="A272" s="87" t="s">
        <v>111</v>
      </c>
      <c r="B272" s="88" t="s">
        <v>581</v>
      </c>
      <c r="C272" s="88" t="s">
        <v>181</v>
      </c>
      <c r="D272" s="88"/>
      <c r="E272" s="54">
        <f>E273</f>
        <v>9720</v>
      </c>
    </row>
    <row r="273" spans="1:5" ht="30.75">
      <c r="A273" s="87" t="s">
        <v>86</v>
      </c>
      <c r="B273" s="88" t="s">
        <v>581</v>
      </c>
      <c r="C273" s="88" t="s">
        <v>181</v>
      </c>
      <c r="D273" s="88" t="s">
        <v>87</v>
      </c>
      <c r="E273" s="54">
        <v>9720</v>
      </c>
    </row>
    <row r="274" spans="1:5" ht="162.75" customHeight="1">
      <c r="A274" s="87" t="s">
        <v>121</v>
      </c>
      <c r="B274" s="88" t="s">
        <v>581</v>
      </c>
      <c r="C274" s="88" t="s">
        <v>182</v>
      </c>
      <c r="D274" s="88"/>
      <c r="E274" s="54">
        <f>E275</f>
        <v>33559.8</v>
      </c>
    </row>
    <row r="275" spans="1:5" ht="30.75">
      <c r="A275" s="87" t="s">
        <v>86</v>
      </c>
      <c r="B275" s="88" t="s">
        <v>581</v>
      </c>
      <c r="C275" s="88" t="s">
        <v>182</v>
      </c>
      <c r="D275" s="88" t="s">
        <v>87</v>
      </c>
      <c r="E275" s="54">
        <v>33559.8</v>
      </c>
    </row>
    <row r="276" spans="1:5" ht="30.75">
      <c r="A276" s="87" t="s">
        <v>1108</v>
      </c>
      <c r="B276" s="88" t="s">
        <v>581</v>
      </c>
      <c r="C276" s="88" t="s">
        <v>1109</v>
      </c>
      <c r="D276" s="88"/>
      <c r="E276" s="54">
        <f>E277</f>
        <v>796.1</v>
      </c>
    </row>
    <row r="277" spans="1:5" ht="30.75">
      <c r="A277" s="87" t="s">
        <v>86</v>
      </c>
      <c r="B277" s="88" t="s">
        <v>581</v>
      </c>
      <c r="C277" s="88" t="s">
        <v>1109</v>
      </c>
      <c r="D277" s="88" t="s">
        <v>87</v>
      </c>
      <c r="E277" s="54">
        <v>796.1</v>
      </c>
    </row>
    <row r="278" spans="1:5" ht="46.5">
      <c r="A278" s="87" t="s">
        <v>1110</v>
      </c>
      <c r="B278" s="88" t="s">
        <v>581</v>
      </c>
      <c r="C278" s="88" t="s">
        <v>1111</v>
      </c>
      <c r="D278" s="88"/>
      <c r="E278" s="54">
        <f>E279</f>
        <v>39.8</v>
      </c>
    </row>
    <row r="279" spans="1:5" ht="30.75">
      <c r="A279" s="87" t="s">
        <v>86</v>
      </c>
      <c r="B279" s="88" t="s">
        <v>581</v>
      </c>
      <c r="C279" s="88" t="s">
        <v>1111</v>
      </c>
      <c r="D279" s="88" t="s">
        <v>87</v>
      </c>
      <c r="E279" s="54">
        <v>39.8</v>
      </c>
    </row>
    <row r="280" spans="1:5" ht="46.5">
      <c r="A280" s="87" t="s">
        <v>343</v>
      </c>
      <c r="B280" s="88" t="s">
        <v>581</v>
      </c>
      <c r="C280" s="88" t="s">
        <v>196</v>
      </c>
      <c r="D280" s="88"/>
      <c r="E280" s="54">
        <f>E283+E281</f>
        <v>9191.8</v>
      </c>
    </row>
    <row r="281" spans="1:5" ht="15">
      <c r="A281" s="87" t="s">
        <v>747</v>
      </c>
      <c r="B281" s="88" t="s">
        <v>581</v>
      </c>
      <c r="C281" s="88" t="s">
        <v>983</v>
      </c>
      <c r="D281" s="88"/>
      <c r="E281" s="54">
        <f>E282</f>
        <v>8419</v>
      </c>
    </row>
    <row r="282" spans="1:5" ht="30.75">
      <c r="A282" s="87" t="s">
        <v>86</v>
      </c>
      <c r="B282" s="88" t="s">
        <v>581</v>
      </c>
      <c r="C282" s="88" t="s">
        <v>983</v>
      </c>
      <c r="D282" s="88" t="s">
        <v>87</v>
      </c>
      <c r="E282" s="54">
        <v>8419</v>
      </c>
    </row>
    <row r="283" spans="1:5" ht="117" customHeight="1">
      <c r="A283" s="87" t="s">
        <v>2</v>
      </c>
      <c r="B283" s="88" t="s">
        <v>581</v>
      </c>
      <c r="C283" s="88" t="s">
        <v>324</v>
      </c>
      <c r="D283" s="88"/>
      <c r="E283" s="54">
        <f>E284</f>
        <v>772.8</v>
      </c>
    </row>
    <row r="284" spans="1:5" ht="15">
      <c r="A284" s="87" t="s">
        <v>91</v>
      </c>
      <c r="B284" s="88" t="s">
        <v>581</v>
      </c>
      <c r="C284" s="88" t="s">
        <v>324</v>
      </c>
      <c r="D284" s="88" t="s">
        <v>90</v>
      </c>
      <c r="E284" s="54">
        <v>772.8</v>
      </c>
    </row>
    <row r="285" spans="1:5" ht="15">
      <c r="A285" s="87" t="s">
        <v>469</v>
      </c>
      <c r="B285" s="88" t="s">
        <v>468</v>
      </c>
      <c r="C285" s="88"/>
      <c r="D285" s="88"/>
      <c r="E285" s="113">
        <f>E295+E286</f>
        <v>85321.303</v>
      </c>
    </row>
    <row r="286" spans="1:5" ht="30.75">
      <c r="A286" s="87" t="s">
        <v>412</v>
      </c>
      <c r="B286" s="88" t="s">
        <v>468</v>
      </c>
      <c r="C286" s="88" t="s">
        <v>328</v>
      </c>
      <c r="D286" s="88"/>
      <c r="E286" s="113">
        <f>E287+E292</f>
        <v>56276.303</v>
      </c>
    </row>
    <row r="287" spans="1:5" ht="30.75">
      <c r="A287" s="87" t="s">
        <v>185</v>
      </c>
      <c r="B287" s="88" t="s">
        <v>468</v>
      </c>
      <c r="C287" s="88" t="s">
        <v>186</v>
      </c>
      <c r="D287" s="88"/>
      <c r="E287" s="54">
        <f>E288+E290</f>
        <v>56031</v>
      </c>
    </row>
    <row r="288" spans="1:5" ht="15">
      <c r="A288" s="87" t="s">
        <v>748</v>
      </c>
      <c r="B288" s="88" t="s">
        <v>468</v>
      </c>
      <c r="C288" s="88" t="s">
        <v>187</v>
      </c>
      <c r="D288" s="88"/>
      <c r="E288" s="54">
        <f>E289</f>
        <v>55031</v>
      </c>
    </row>
    <row r="289" spans="1:5" ht="30.75">
      <c r="A289" s="87" t="s">
        <v>86</v>
      </c>
      <c r="B289" s="88" t="s">
        <v>468</v>
      </c>
      <c r="C289" s="88" t="s">
        <v>187</v>
      </c>
      <c r="D289" s="88" t="s">
        <v>87</v>
      </c>
      <c r="E289" s="54">
        <v>55031</v>
      </c>
    </row>
    <row r="290" spans="1:5" ht="46.5">
      <c r="A290" s="87" t="s">
        <v>531</v>
      </c>
      <c r="B290" s="88" t="s">
        <v>468</v>
      </c>
      <c r="C290" s="88" t="s">
        <v>1167</v>
      </c>
      <c r="D290" s="88"/>
      <c r="E290" s="54">
        <f>E291</f>
        <v>1000</v>
      </c>
    </row>
    <row r="291" spans="1:5" ht="30.75">
      <c r="A291" s="87" t="s">
        <v>86</v>
      </c>
      <c r="B291" s="88" t="s">
        <v>468</v>
      </c>
      <c r="C291" s="88" t="s">
        <v>1167</v>
      </c>
      <c r="D291" s="88" t="s">
        <v>87</v>
      </c>
      <c r="E291" s="54">
        <v>1000</v>
      </c>
    </row>
    <row r="292" spans="1:5" ht="46.5">
      <c r="A292" s="87" t="s">
        <v>1197</v>
      </c>
      <c r="B292" s="88" t="s">
        <v>468</v>
      </c>
      <c r="C292" s="88" t="s">
        <v>937</v>
      </c>
      <c r="D292" s="88"/>
      <c r="E292" s="113">
        <f>E293</f>
        <v>245.303</v>
      </c>
    </row>
    <row r="293" spans="1:5" ht="30.75">
      <c r="A293" s="87" t="s">
        <v>1198</v>
      </c>
      <c r="B293" s="88" t="s">
        <v>468</v>
      </c>
      <c r="C293" s="88" t="s">
        <v>939</v>
      </c>
      <c r="D293" s="88"/>
      <c r="E293" s="113">
        <f>E294</f>
        <v>245.303</v>
      </c>
    </row>
    <row r="294" spans="1:5" ht="30.75">
      <c r="A294" s="87" t="s">
        <v>86</v>
      </c>
      <c r="B294" s="88" t="s">
        <v>468</v>
      </c>
      <c r="C294" s="88" t="s">
        <v>939</v>
      </c>
      <c r="D294" s="88" t="s">
        <v>87</v>
      </c>
      <c r="E294" s="113">
        <v>245.303</v>
      </c>
    </row>
    <row r="295" spans="1:5" ht="30.75">
      <c r="A295" s="87" t="s">
        <v>766</v>
      </c>
      <c r="B295" s="88" t="s">
        <v>468</v>
      </c>
      <c r="C295" s="88" t="s">
        <v>225</v>
      </c>
      <c r="D295" s="88"/>
      <c r="E295" s="54">
        <v>29045</v>
      </c>
    </row>
    <row r="296" spans="1:5" ht="30.75">
      <c r="A296" s="87" t="s">
        <v>347</v>
      </c>
      <c r="B296" s="88" t="s">
        <v>468</v>
      </c>
      <c r="C296" s="88" t="s">
        <v>233</v>
      </c>
      <c r="D296" s="88"/>
      <c r="E296" s="54">
        <v>29045</v>
      </c>
    </row>
    <row r="297" spans="1:5" ht="15">
      <c r="A297" s="87" t="s">
        <v>748</v>
      </c>
      <c r="B297" s="88" t="s">
        <v>468</v>
      </c>
      <c r="C297" s="88" t="s">
        <v>234</v>
      </c>
      <c r="D297" s="88"/>
      <c r="E297" s="54">
        <v>29045</v>
      </c>
    </row>
    <row r="298" spans="1:5" ht="30.75">
      <c r="A298" s="87" t="s">
        <v>86</v>
      </c>
      <c r="B298" s="88" t="s">
        <v>468</v>
      </c>
      <c r="C298" s="88" t="s">
        <v>234</v>
      </c>
      <c r="D298" s="88" t="s">
        <v>87</v>
      </c>
      <c r="E298" s="54">
        <v>29045</v>
      </c>
    </row>
    <row r="299" spans="1:5" ht="15">
      <c r="A299" s="87" t="s">
        <v>108</v>
      </c>
      <c r="B299" s="88" t="s">
        <v>1063</v>
      </c>
      <c r="C299" s="88"/>
      <c r="D299" s="88"/>
      <c r="E299" s="54">
        <f>E302</f>
        <v>500</v>
      </c>
    </row>
    <row r="300" spans="1:5" ht="30.75">
      <c r="A300" s="87" t="s">
        <v>412</v>
      </c>
      <c r="B300" s="88" t="s">
        <v>1063</v>
      </c>
      <c r="C300" s="88" t="s">
        <v>328</v>
      </c>
      <c r="D300" s="88"/>
      <c r="E300" s="54">
        <f>E302</f>
        <v>500</v>
      </c>
    </row>
    <row r="301" spans="1:5" ht="30.75">
      <c r="A301" s="87" t="s">
        <v>299</v>
      </c>
      <c r="B301" s="88" t="s">
        <v>1063</v>
      </c>
      <c r="C301" s="88" t="s">
        <v>193</v>
      </c>
      <c r="D301" s="88"/>
      <c r="E301" s="54">
        <f>E302</f>
        <v>500</v>
      </c>
    </row>
    <row r="302" spans="1:5" ht="15">
      <c r="A302" s="87" t="s">
        <v>95</v>
      </c>
      <c r="B302" s="88" t="s">
        <v>1063</v>
      </c>
      <c r="C302" s="88" t="s">
        <v>319</v>
      </c>
      <c r="D302" s="88"/>
      <c r="E302" s="54">
        <f>E303+E304</f>
        <v>500</v>
      </c>
    </row>
    <row r="303" spans="1:5" ht="46.5">
      <c r="A303" s="87" t="s">
        <v>77</v>
      </c>
      <c r="B303" s="88" t="s">
        <v>1063</v>
      </c>
      <c r="C303" s="88" t="s">
        <v>319</v>
      </c>
      <c r="D303" s="88" t="s">
        <v>78</v>
      </c>
      <c r="E303" s="54">
        <v>70</v>
      </c>
    </row>
    <row r="304" spans="1:5" ht="30.75">
      <c r="A304" s="87" t="s">
        <v>733</v>
      </c>
      <c r="B304" s="88" t="s">
        <v>1063</v>
      </c>
      <c r="C304" s="88" t="s">
        <v>319</v>
      </c>
      <c r="D304" s="88" t="s">
        <v>79</v>
      </c>
      <c r="E304" s="54">
        <v>430</v>
      </c>
    </row>
    <row r="305" spans="1:5" ht="15">
      <c r="A305" s="87" t="s">
        <v>3</v>
      </c>
      <c r="B305" s="88" t="s">
        <v>582</v>
      </c>
      <c r="C305" s="88"/>
      <c r="D305" s="88"/>
      <c r="E305" s="113">
        <f>E306+E318+E322</f>
        <v>32914.852999999996</v>
      </c>
    </row>
    <row r="306" spans="1:5" ht="30.75">
      <c r="A306" s="87" t="s">
        <v>412</v>
      </c>
      <c r="B306" s="88" t="s">
        <v>582</v>
      </c>
      <c r="C306" s="88" t="s">
        <v>328</v>
      </c>
      <c r="D306" s="88"/>
      <c r="E306" s="113">
        <f>E307</f>
        <v>20593.852999999996</v>
      </c>
    </row>
    <row r="307" spans="1:5" ht="30.75">
      <c r="A307" s="87" t="s">
        <v>192</v>
      </c>
      <c r="B307" s="88" t="s">
        <v>582</v>
      </c>
      <c r="C307" s="88" t="s">
        <v>189</v>
      </c>
      <c r="D307" s="88"/>
      <c r="E307" s="113">
        <f>E308+E315+E313+E311</f>
        <v>20593.852999999996</v>
      </c>
    </row>
    <row r="308" spans="1:5" ht="15">
      <c r="A308" s="87" t="s">
        <v>451</v>
      </c>
      <c r="B308" s="88" t="s">
        <v>582</v>
      </c>
      <c r="C308" s="88" t="s">
        <v>315</v>
      </c>
      <c r="D308" s="88"/>
      <c r="E308" s="54">
        <f>E310+E309</f>
        <v>1850</v>
      </c>
    </row>
    <row r="309" spans="1:5" ht="15">
      <c r="A309" s="87" t="s">
        <v>91</v>
      </c>
      <c r="B309" s="88" t="s">
        <v>582</v>
      </c>
      <c r="C309" s="88" t="s">
        <v>315</v>
      </c>
      <c r="D309" s="88" t="s">
        <v>90</v>
      </c>
      <c r="E309" s="54">
        <v>400</v>
      </c>
    </row>
    <row r="310" spans="1:5" ht="30.75">
      <c r="A310" s="87" t="s">
        <v>86</v>
      </c>
      <c r="B310" s="88" t="s">
        <v>582</v>
      </c>
      <c r="C310" s="88" t="s">
        <v>315</v>
      </c>
      <c r="D310" s="88" t="s">
        <v>87</v>
      </c>
      <c r="E310" s="54">
        <v>1450</v>
      </c>
    </row>
    <row r="311" spans="1:5" ht="15">
      <c r="A311" s="87" t="s">
        <v>940</v>
      </c>
      <c r="B311" s="88" t="s">
        <v>582</v>
      </c>
      <c r="C311" s="88" t="s">
        <v>941</v>
      </c>
      <c r="D311" s="88"/>
      <c r="E311" s="113">
        <f>E312</f>
        <v>1413.153</v>
      </c>
    </row>
    <row r="312" spans="1:5" ht="30.75">
      <c r="A312" s="87" t="s">
        <v>86</v>
      </c>
      <c r="B312" s="88" t="s">
        <v>582</v>
      </c>
      <c r="C312" s="88" t="s">
        <v>941</v>
      </c>
      <c r="D312" s="88" t="s">
        <v>87</v>
      </c>
      <c r="E312" s="113">
        <v>1413.153</v>
      </c>
    </row>
    <row r="313" spans="1:5" ht="30.75">
      <c r="A313" s="87" t="s">
        <v>4</v>
      </c>
      <c r="B313" s="88" t="s">
        <v>582</v>
      </c>
      <c r="C313" s="88" t="s">
        <v>317</v>
      </c>
      <c r="D313" s="88"/>
      <c r="E313" s="54">
        <f>E314</f>
        <v>1772.6</v>
      </c>
    </row>
    <row r="314" spans="1:5" ht="15">
      <c r="A314" s="87" t="s">
        <v>91</v>
      </c>
      <c r="B314" s="88" t="s">
        <v>582</v>
      </c>
      <c r="C314" s="88" t="s">
        <v>317</v>
      </c>
      <c r="D314" s="88" t="s">
        <v>90</v>
      </c>
      <c r="E314" s="54">
        <v>1772.6</v>
      </c>
    </row>
    <row r="315" spans="1:5" ht="46.5">
      <c r="A315" s="87" t="s">
        <v>750</v>
      </c>
      <c r="B315" s="88" t="s">
        <v>582</v>
      </c>
      <c r="C315" s="88" t="s">
        <v>316</v>
      </c>
      <c r="D315" s="88"/>
      <c r="E315" s="54">
        <f>E316+E317</f>
        <v>15558.1</v>
      </c>
    </row>
    <row r="316" spans="1:5" ht="30.75">
      <c r="A316" s="87" t="s">
        <v>733</v>
      </c>
      <c r="B316" s="88" t="s">
        <v>582</v>
      </c>
      <c r="C316" s="88" t="s">
        <v>316</v>
      </c>
      <c r="D316" s="88" t="s">
        <v>90</v>
      </c>
      <c r="E316" s="54">
        <v>10266.1</v>
      </c>
    </row>
    <row r="317" spans="1:5" ht="30.75">
      <c r="A317" s="87" t="s">
        <v>86</v>
      </c>
      <c r="B317" s="88" t="s">
        <v>582</v>
      </c>
      <c r="C317" s="88" t="s">
        <v>316</v>
      </c>
      <c r="D317" s="88" t="s">
        <v>87</v>
      </c>
      <c r="E317" s="113">
        <v>5292</v>
      </c>
    </row>
    <row r="318" spans="1:5" ht="30.75">
      <c r="A318" s="87" t="s">
        <v>205</v>
      </c>
      <c r="B318" s="88" t="s">
        <v>582</v>
      </c>
      <c r="C318" s="88" t="s">
        <v>206</v>
      </c>
      <c r="D318" s="88"/>
      <c r="E318" s="54">
        <f>E319</f>
        <v>12131</v>
      </c>
    </row>
    <row r="319" spans="1:5" ht="15">
      <c r="A319" s="87" t="s">
        <v>734</v>
      </c>
      <c r="B319" s="88" t="s">
        <v>582</v>
      </c>
      <c r="C319" s="88" t="s">
        <v>208</v>
      </c>
      <c r="D319" s="88"/>
      <c r="E319" s="54">
        <f>E320</f>
        <v>12131</v>
      </c>
    </row>
    <row r="320" spans="1:5" ht="15">
      <c r="A320" s="87" t="s">
        <v>93</v>
      </c>
      <c r="B320" s="88" t="s">
        <v>582</v>
      </c>
      <c r="C320" s="88" t="s">
        <v>209</v>
      </c>
      <c r="D320" s="88"/>
      <c r="E320" s="54">
        <f>E321</f>
        <v>12131</v>
      </c>
    </row>
    <row r="321" spans="1:5" ht="30.75">
      <c r="A321" s="87" t="s">
        <v>86</v>
      </c>
      <c r="B321" s="88" t="s">
        <v>582</v>
      </c>
      <c r="C321" s="88" t="s">
        <v>209</v>
      </c>
      <c r="D321" s="88" t="s">
        <v>87</v>
      </c>
      <c r="E321" s="54">
        <v>12131</v>
      </c>
    </row>
    <row r="322" spans="1:5" ht="30.75">
      <c r="A322" s="87" t="s">
        <v>847</v>
      </c>
      <c r="B322" s="88" t="s">
        <v>582</v>
      </c>
      <c r="C322" s="88" t="s">
        <v>848</v>
      </c>
      <c r="D322" s="88"/>
      <c r="E322" s="54">
        <f>E323</f>
        <v>190</v>
      </c>
    </row>
    <row r="323" spans="1:5" ht="30.75">
      <c r="A323" s="87" t="s">
        <v>852</v>
      </c>
      <c r="B323" s="88" t="s">
        <v>582</v>
      </c>
      <c r="C323" s="88" t="s">
        <v>854</v>
      </c>
      <c r="D323" s="88"/>
      <c r="E323" s="54">
        <f>E324</f>
        <v>190</v>
      </c>
    </row>
    <row r="324" spans="1:5" ht="15">
      <c r="A324" s="87" t="s">
        <v>451</v>
      </c>
      <c r="B324" s="88" t="s">
        <v>582</v>
      </c>
      <c r="C324" s="88" t="s">
        <v>853</v>
      </c>
      <c r="D324" s="88"/>
      <c r="E324" s="54">
        <f>E325</f>
        <v>190</v>
      </c>
    </row>
    <row r="325" spans="1:5" ht="30.75">
      <c r="A325" s="87" t="s">
        <v>86</v>
      </c>
      <c r="B325" s="88" t="s">
        <v>582</v>
      </c>
      <c r="C325" s="88" t="s">
        <v>853</v>
      </c>
      <c r="D325" s="88" t="s">
        <v>87</v>
      </c>
      <c r="E325" s="54">
        <v>190</v>
      </c>
    </row>
    <row r="326" spans="1:5" ht="15">
      <c r="A326" s="87" t="s">
        <v>583</v>
      </c>
      <c r="B326" s="88" t="s">
        <v>584</v>
      </c>
      <c r="C326" s="88"/>
      <c r="D326" s="88"/>
      <c r="E326" s="54">
        <f>E327</f>
        <v>26663</v>
      </c>
    </row>
    <row r="327" spans="1:5" ht="30.75">
      <c r="A327" s="87" t="s">
        <v>412</v>
      </c>
      <c r="B327" s="88" t="s">
        <v>584</v>
      </c>
      <c r="C327" s="88" t="s">
        <v>328</v>
      </c>
      <c r="D327" s="88"/>
      <c r="E327" s="54">
        <f>E328+E332</f>
        <v>26663</v>
      </c>
    </row>
    <row r="328" spans="1:5" ht="30.75">
      <c r="A328" s="87" t="s">
        <v>194</v>
      </c>
      <c r="B328" s="88" t="s">
        <v>584</v>
      </c>
      <c r="C328" s="88" t="s">
        <v>191</v>
      </c>
      <c r="D328" s="88"/>
      <c r="E328" s="54">
        <f>E329</f>
        <v>1750</v>
      </c>
    </row>
    <row r="329" spans="1:5" ht="15">
      <c r="A329" s="87" t="s">
        <v>751</v>
      </c>
      <c r="B329" s="88" t="s">
        <v>584</v>
      </c>
      <c r="C329" s="88" t="s">
        <v>318</v>
      </c>
      <c r="D329" s="88"/>
      <c r="E329" s="54">
        <f>E330+E331</f>
        <v>1750</v>
      </c>
    </row>
    <row r="330" spans="1:5" ht="46.5">
      <c r="A330" s="87" t="s">
        <v>77</v>
      </c>
      <c r="B330" s="88" t="s">
        <v>584</v>
      </c>
      <c r="C330" s="88" t="s">
        <v>318</v>
      </c>
      <c r="D330" s="88" t="s">
        <v>78</v>
      </c>
      <c r="E330" s="54">
        <v>1030</v>
      </c>
    </row>
    <row r="331" spans="1:5" ht="30.75">
      <c r="A331" s="87" t="s">
        <v>733</v>
      </c>
      <c r="B331" s="88" t="s">
        <v>584</v>
      </c>
      <c r="C331" s="88" t="s">
        <v>318</v>
      </c>
      <c r="D331" s="88" t="s">
        <v>79</v>
      </c>
      <c r="E331" s="54">
        <v>720</v>
      </c>
    </row>
    <row r="332" spans="1:5" ht="30.75">
      <c r="A332" s="87" t="s">
        <v>197</v>
      </c>
      <c r="B332" s="88" t="s">
        <v>584</v>
      </c>
      <c r="C332" s="88" t="s">
        <v>195</v>
      </c>
      <c r="D332" s="88"/>
      <c r="E332" s="54">
        <f>E333</f>
        <v>24913</v>
      </c>
    </row>
    <row r="333" spans="1:5" ht="46.5">
      <c r="A333" s="87" t="s">
        <v>449</v>
      </c>
      <c r="B333" s="88" t="s">
        <v>584</v>
      </c>
      <c r="C333" s="88" t="s">
        <v>320</v>
      </c>
      <c r="D333" s="88"/>
      <c r="E333" s="54">
        <f>E334+E335+E336</f>
        <v>24913</v>
      </c>
    </row>
    <row r="334" spans="1:5" ht="46.5">
      <c r="A334" s="87" t="s">
        <v>77</v>
      </c>
      <c r="B334" s="88" t="s">
        <v>584</v>
      </c>
      <c r="C334" s="88" t="s">
        <v>320</v>
      </c>
      <c r="D334" s="88" t="s">
        <v>78</v>
      </c>
      <c r="E334" s="54">
        <v>20214</v>
      </c>
    </row>
    <row r="335" spans="1:5" ht="30.75">
      <c r="A335" s="87" t="s">
        <v>733</v>
      </c>
      <c r="B335" s="88" t="s">
        <v>584</v>
      </c>
      <c r="C335" s="88" t="s">
        <v>320</v>
      </c>
      <c r="D335" s="88" t="s">
        <v>79</v>
      </c>
      <c r="E335" s="54">
        <v>4347</v>
      </c>
    </row>
    <row r="336" spans="1:5" ht="15">
      <c r="A336" s="87" t="s">
        <v>80</v>
      </c>
      <c r="B336" s="88" t="s">
        <v>584</v>
      </c>
      <c r="C336" s="88" t="s">
        <v>320</v>
      </c>
      <c r="D336" s="88" t="s">
        <v>81</v>
      </c>
      <c r="E336" s="54">
        <v>352</v>
      </c>
    </row>
    <row r="337" spans="1:5" ht="15">
      <c r="A337" s="186" t="s">
        <v>742</v>
      </c>
      <c r="B337" s="86" t="s">
        <v>1064</v>
      </c>
      <c r="C337" s="86"/>
      <c r="D337" s="86"/>
      <c r="E337" s="144">
        <f>E338</f>
        <v>52670.418</v>
      </c>
    </row>
    <row r="338" spans="1:5" ht="15">
      <c r="A338" s="87" t="s">
        <v>585</v>
      </c>
      <c r="B338" s="88" t="s">
        <v>1065</v>
      </c>
      <c r="C338" s="88"/>
      <c r="D338" s="88"/>
      <c r="E338" s="113">
        <f>E339</f>
        <v>52670.418</v>
      </c>
    </row>
    <row r="339" spans="1:5" ht="30.75">
      <c r="A339" s="87" t="s">
        <v>766</v>
      </c>
      <c r="B339" s="88" t="s">
        <v>1065</v>
      </c>
      <c r="C339" s="88" t="s">
        <v>225</v>
      </c>
      <c r="D339" s="88"/>
      <c r="E339" s="113">
        <f>E340</f>
        <v>52670.418</v>
      </c>
    </row>
    <row r="340" spans="1:5" ht="46.5">
      <c r="A340" s="87" t="s">
        <v>227</v>
      </c>
      <c r="B340" s="88" t="s">
        <v>1065</v>
      </c>
      <c r="C340" s="88" t="s">
        <v>226</v>
      </c>
      <c r="D340" s="88"/>
      <c r="E340" s="113">
        <f>E341+E343+E349+E355+E357+E359+E345+E347+E353+E351</f>
        <v>52670.418</v>
      </c>
    </row>
    <row r="341" spans="1:5" ht="15">
      <c r="A341" s="87" t="s">
        <v>728</v>
      </c>
      <c r="B341" s="88" t="s">
        <v>1065</v>
      </c>
      <c r="C341" s="88" t="s">
        <v>228</v>
      </c>
      <c r="D341" s="88"/>
      <c r="E341" s="54">
        <f>E342</f>
        <v>30552</v>
      </c>
    </row>
    <row r="342" spans="1:5" ht="30.75">
      <c r="A342" s="87" t="s">
        <v>86</v>
      </c>
      <c r="B342" s="88" t="s">
        <v>1065</v>
      </c>
      <c r="C342" s="88" t="s">
        <v>228</v>
      </c>
      <c r="D342" s="88" t="s">
        <v>87</v>
      </c>
      <c r="E342" s="54">
        <v>30552</v>
      </c>
    </row>
    <row r="343" spans="1:5" ht="15">
      <c r="A343" s="87" t="s">
        <v>1074</v>
      </c>
      <c r="B343" s="88" t="s">
        <v>1065</v>
      </c>
      <c r="C343" s="88" t="s">
        <v>229</v>
      </c>
      <c r="D343" s="88"/>
      <c r="E343" s="54">
        <f>E344</f>
        <v>16281</v>
      </c>
    </row>
    <row r="344" spans="1:5" ht="30.75">
      <c r="A344" s="87" t="s">
        <v>86</v>
      </c>
      <c r="B344" s="88" t="s">
        <v>1065</v>
      </c>
      <c r="C344" s="88" t="s">
        <v>229</v>
      </c>
      <c r="D344" s="88" t="s">
        <v>87</v>
      </c>
      <c r="E344" s="54">
        <v>16281</v>
      </c>
    </row>
    <row r="345" spans="1:5" ht="46.5">
      <c r="A345" s="87" t="s">
        <v>1112</v>
      </c>
      <c r="B345" s="88" t="s">
        <v>1065</v>
      </c>
      <c r="C345" s="88" t="s">
        <v>1113</v>
      </c>
      <c r="D345" s="88"/>
      <c r="E345" s="113">
        <f>E346</f>
        <v>1971.222</v>
      </c>
    </row>
    <row r="346" spans="1:5" ht="30.75">
      <c r="A346" s="87" t="s">
        <v>86</v>
      </c>
      <c r="B346" s="88" t="s">
        <v>1065</v>
      </c>
      <c r="C346" s="88" t="s">
        <v>1113</v>
      </c>
      <c r="D346" s="88" t="s">
        <v>87</v>
      </c>
      <c r="E346" s="113">
        <v>1971.222</v>
      </c>
    </row>
    <row r="347" spans="1:5" ht="62.25">
      <c r="A347" s="87" t="s">
        <v>1114</v>
      </c>
      <c r="B347" s="88" t="s">
        <v>1065</v>
      </c>
      <c r="C347" s="88" t="s">
        <v>1115</v>
      </c>
      <c r="D347" s="88"/>
      <c r="E347" s="113">
        <f>E348</f>
        <v>219.024</v>
      </c>
    </row>
    <row r="348" spans="1:5" ht="30.75">
      <c r="A348" s="87" t="s">
        <v>86</v>
      </c>
      <c r="B348" s="88" t="s">
        <v>1065</v>
      </c>
      <c r="C348" s="88" t="s">
        <v>1115</v>
      </c>
      <c r="D348" s="88" t="s">
        <v>87</v>
      </c>
      <c r="E348" s="113">
        <v>219.024</v>
      </c>
    </row>
    <row r="349" spans="1:5" ht="15">
      <c r="A349" s="87" t="s">
        <v>729</v>
      </c>
      <c r="B349" s="88" t="s">
        <v>1065</v>
      </c>
      <c r="C349" s="88" t="s">
        <v>230</v>
      </c>
      <c r="D349" s="88"/>
      <c r="E349" s="54">
        <f>E350</f>
        <v>1000</v>
      </c>
    </row>
    <row r="350" spans="1:5" ht="30.75">
      <c r="A350" s="87" t="s">
        <v>733</v>
      </c>
      <c r="B350" s="88" t="s">
        <v>1065</v>
      </c>
      <c r="C350" s="88" t="s">
        <v>230</v>
      </c>
      <c r="D350" s="88" t="s">
        <v>79</v>
      </c>
      <c r="E350" s="54">
        <v>1000</v>
      </c>
    </row>
    <row r="351" spans="1:5" ht="46.5">
      <c r="A351" s="87" t="s">
        <v>531</v>
      </c>
      <c r="B351" s="88" t="s">
        <v>1065</v>
      </c>
      <c r="C351" s="88" t="s">
        <v>232</v>
      </c>
      <c r="D351" s="88"/>
      <c r="E351" s="54">
        <f>E352</f>
        <v>1120</v>
      </c>
    </row>
    <row r="352" spans="1:5" ht="30.75">
      <c r="A352" s="87" t="s">
        <v>86</v>
      </c>
      <c r="B352" s="88" t="s">
        <v>1065</v>
      </c>
      <c r="C352" s="88" t="s">
        <v>232</v>
      </c>
      <c r="D352" s="88" t="s">
        <v>87</v>
      </c>
      <c r="E352" s="54">
        <v>1120</v>
      </c>
    </row>
    <row r="353" spans="1:5" ht="30.75">
      <c r="A353" s="87" t="s">
        <v>1116</v>
      </c>
      <c r="B353" s="88" t="s">
        <v>1065</v>
      </c>
      <c r="C353" s="88" t="s">
        <v>1117</v>
      </c>
      <c r="D353" s="88"/>
      <c r="E353" s="113">
        <f>E354</f>
        <v>1000</v>
      </c>
    </row>
    <row r="354" spans="1:5" ht="30.75">
      <c r="A354" s="87" t="s">
        <v>86</v>
      </c>
      <c r="B354" s="88" t="s">
        <v>1065</v>
      </c>
      <c r="C354" s="88" t="s">
        <v>1117</v>
      </c>
      <c r="D354" s="88" t="s">
        <v>87</v>
      </c>
      <c r="E354" s="113">
        <v>1000</v>
      </c>
    </row>
    <row r="355" spans="1:5" ht="30.75">
      <c r="A355" s="87" t="s">
        <v>924</v>
      </c>
      <c r="B355" s="88" t="s">
        <v>1065</v>
      </c>
      <c r="C355" s="88" t="s">
        <v>942</v>
      </c>
      <c r="D355" s="88"/>
      <c r="E355" s="113">
        <f>E356</f>
        <v>227.172</v>
      </c>
    </row>
    <row r="356" spans="1:5" ht="30.75">
      <c r="A356" s="87" t="s">
        <v>86</v>
      </c>
      <c r="B356" s="88" t="s">
        <v>1065</v>
      </c>
      <c r="C356" s="88" t="s">
        <v>942</v>
      </c>
      <c r="D356" s="88" t="s">
        <v>87</v>
      </c>
      <c r="E356" s="113">
        <v>227.172</v>
      </c>
    </row>
    <row r="357" spans="1:5" ht="30.75">
      <c r="A357" s="87" t="s">
        <v>943</v>
      </c>
      <c r="B357" s="88" t="s">
        <v>1065</v>
      </c>
      <c r="C357" s="88" t="s">
        <v>944</v>
      </c>
      <c r="D357" s="88"/>
      <c r="E357" s="113">
        <f>E358</f>
        <v>200</v>
      </c>
    </row>
    <row r="358" spans="1:5" ht="30.75">
      <c r="A358" s="87" t="s">
        <v>86</v>
      </c>
      <c r="B358" s="88" t="s">
        <v>1065</v>
      </c>
      <c r="C358" s="88" t="s">
        <v>944</v>
      </c>
      <c r="D358" s="88" t="s">
        <v>87</v>
      </c>
      <c r="E358" s="113">
        <v>200</v>
      </c>
    </row>
    <row r="359" spans="1:5" ht="30.75">
      <c r="A359" s="87" t="s">
        <v>945</v>
      </c>
      <c r="B359" s="88" t="s">
        <v>1065</v>
      </c>
      <c r="C359" s="88" t="s">
        <v>946</v>
      </c>
      <c r="D359" s="88"/>
      <c r="E359" s="113">
        <f>E360</f>
        <v>100</v>
      </c>
    </row>
    <row r="360" spans="1:5" ht="30.75">
      <c r="A360" s="87" t="s">
        <v>86</v>
      </c>
      <c r="B360" s="88" t="s">
        <v>1065</v>
      </c>
      <c r="C360" s="88" t="s">
        <v>946</v>
      </c>
      <c r="D360" s="88" t="s">
        <v>87</v>
      </c>
      <c r="E360" s="113">
        <v>100</v>
      </c>
    </row>
    <row r="361" spans="1:5" s="198" customFormat="1" ht="15">
      <c r="A361" s="186" t="s">
        <v>1069</v>
      </c>
      <c r="B361" s="86" t="s">
        <v>587</v>
      </c>
      <c r="C361" s="86"/>
      <c r="D361" s="86"/>
      <c r="E361" s="144">
        <f>E367+E397+E362</f>
        <v>87757.882</v>
      </c>
    </row>
    <row r="362" spans="1:5" s="198" customFormat="1" ht="15">
      <c r="A362" s="87" t="s">
        <v>791</v>
      </c>
      <c r="B362" s="88" t="s">
        <v>790</v>
      </c>
      <c r="C362" s="202"/>
      <c r="D362" s="202"/>
      <c r="E362" s="113">
        <f>E363</f>
        <v>415.679</v>
      </c>
    </row>
    <row r="363" spans="1:5" s="198" customFormat="1" ht="30.75">
      <c r="A363" s="87" t="s">
        <v>414</v>
      </c>
      <c r="B363" s="88" t="s">
        <v>790</v>
      </c>
      <c r="C363" s="88" t="s">
        <v>215</v>
      </c>
      <c r="D363" s="202"/>
      <c r="E363" s="113">
        <f>E364</f>
        <v>415.679</v>
      </c>
    </row>
    <row r="364" spans="1:5" s="198" customFormat="1" ht="30.75">
      <c r="A364" s="87" t="s">
        <v>330</v>
      </c>
      <c r="B364" s="88" t="s">
        <v>790</v>
      </c>
      <c r="C364" s="88" t="s">
        <v>216</v>
      </c>
      <c r="D364" s="202"/>
      <c r="E364" s="113">
        <f>E365</f>
        <v>415.679</v>
      </c>
    </row>
    <row r="365" spans="1:5" s="198" customFormat="1" ht="15">
      <c r="A365" s="87" t="s">
        <v>776</v>
      </c>
      <c r="B365" s="88" t="s">
        <v>790</v>
      </c>
      <c r="C365" s="88" t="s">
        <v>218</v>
      </c>
      <c r="D365" s="202"/>
      <c r="E365" s="113">
        <f>E366</f>
        <v>415.679</v>
      </c>
    </row>
    <row r="366" spans="1:5" s="198" customFormat="1" ht="15">
      <c r="A366" s="87" t="s">
        <v>91</v>
      </c>
      <c r="B366" s="88" t="s">
        <v>790</v>
      </c>
      <c r="C366" s="88" t="s">
        <v>218</v>
      </c>
      <c r="D366" s="88" t="s">
        <v>90</v>
      </c>
      <c r="E366" s="113">
        <v>415.679</v>
      </c>
    </row>
    <row r="367" spans="1:5" ht="15">
      <c r="A367" s="87" t="s">
        <v>589</v>
      </c>
      <c r="B367" s="88" t="s">
        <v>590</v>
      </c>
      <c r="C367" s="88"/>
      <c r="D367" s="88"/>
      <c r="E367" s="113">
        <f>E368+E374+E381</f>
        <v>27560.020000000004</v>
      </c>
    </row>
    <row r="368" spans="1:5" ht="30.75">
      <c r="A368" s="87" t="s">
        <v>412</v>
      </c>
      <c r="B368" s="88" t="s">
        <v>590</v>
      </c>
      <c r="C368" s="88" t="s">
        <v>328</v>
      </c>
      <c r="D368" s="88"/>
      <c r="E368" s="54">
        <f>E369</f>
        <v>8512.4</v>
      </c>
    </row>
    <row r="369" spans="1:5" ht="46.5">
      <c r="A369" s="87" t="s">
        <v>188</v>
      </c>
      <c r="B369" s="88" t="s">
        <v>590</v>
      </c>
      <c r="C369" s="88" t="s">
        <v>196</v>
      </c>
      <c r="D369" s="88"/>
      <c r="E369" s="54">
        <f>E370+E372</f>
        <v>8512.4</v>
      </c>
    </row>
    <row r="370" spans="1:5" ht="46.5">
      <c r="A370" s="87" t="s">
        <v>752</v>
      </c>
      <c r="B370" s="88" t="s">
        <v>590</v>
      </c>
      <c r="C370" s="88" t="s">
        <v>322</v>
      </c>
      <c r="D370" s="88"/>
      <c r="E370" s="54">
        <f>E371</f>
        <v>6884.5</v>
      </c>
    </row>
    <row r="371" spans="1:5" ht="30.75">
      <c r="A371" s="87" t="s">
        <v>86</v>
      </c>
      <c r="B371" s="88" t="s">
        <v>590</v>
      </c>
      <c r="C371" s="88" t="s">
        <v>322</v>
      </c>
      <c r="D371" s="88" t="s">
        <v>87</v>
      </c>
      <c r="E371" s="54">
        <v>6884.5</v>
      </c>
    </row>
    <row r="372" spans="1:5" ht="62.25">
      <c r="A372" s="87" t="s">
        <v>753</v>
      </c>
      <c r="B372" s="88" t="s">
        <v>590</v>
      </c>
      <c r="C372" s="88" t="s">
        <v>323</v>
      </c>
      <c r="D372" s="88"/>
      <c r="E372" s="54">
        <f>E373</f>
        <v>1627.9</v>
      </c>
    </row>
    <row r="373" spans="1:5" ht="30.75">
      <c r="A373" s="87" t="s">
        <v>86</v>
      </c>
      <c r="B373" s="88" t="s">
        <v>590</v>
      </c>
      <c r="C373" s="88" t="s">
        <v>323</v>
      </c>
      <c r="D373" s="88" t="s">
        <v>90</v>
      </c>
      <c r="E373" s="54">
        <v>1627.9</v>
      </c>
    </row>
    <row r="374" spans="1:5" ht="30.75">
      <c r="A374" s="87" t="s">
        <v>414</v>
      </c>
      <c r="B374" s="88" t="s">
        <v>590</v>
      </c>
      <c r="C374" s="88" t="s">
        <v>215</v>
      </c>
      <c r="D374" s="88"/>
      <c r="E374" s="54">
        <f>E375+E378</f>
        <v>1896.5</v>
      </c>
    </row>
    <row r="375" spans="1:5" ht="30.75">
      <c r="A375" s="87" t="s">
        <v>330</v>
      </c>
      <c r="B375" s="88" t="s">
        <v>590</v>
      </c>
      <c r="C375" s="88" t="s">
        <v>216</v>
      </c>
      <c r="D375" s="88"/>
      <c r="E375" s="54">
        <f>E376+E391</f>
        <v>1176.5</v>
      </c>
    </row>
    <row r="376" spans="1:5" ht="30.75">
      <c r="A376" s="87" t="s">
        <v>604</v>
      </c>
      <c r="B376" s="88" t="s">
        <v>590</v>
      </c>
      <c r="C376" s="88" t="s">
        <v>217</v>
      </c>
      <c r="D376" s="88"/>
      <c r="E376" s="54">
        <f>E377</f>
        <v>100</v>
      </c>
    </row>
    <row r="377" spans="1:5" ht="15">
      <c r="A377" s="87" t="s">
        <v>91</v>
      </c>
      <c r="B377" s="88" t="s">
        <v>590</v>
      </c>
      <c r="C377" s="88" t="s">
        <v>217</v>
      </c>
      <c r="D377" s="88" t="s">
        <v>90</v>
      </c>
      <c r="E377" s="54">
        <v>100</v>
      </c>
    </row>
    <row r="378" spans="1:5" ht="62.25">
      <c r="A378" s="87" t="s">
        <v>331</v>
      </c>
      <c r="B378" s="88" t="s">
        <v>590</v>
      </c>
      <c r="C378" s="88" t="s">
        <v>326</v>
      </c>
      <c r="D378" s="88"/>
      <c r="E378" s="54">
        <f>E379</f>
        <v>720</v>
      </c>
    </row>
    <row r="379" spans="1:5" ht="15">
      <c r="A379" s="87" t="s">
        <v>597</v>
      </c>
      <c r="B379" s="88" t="s">
        <v>590</v>
      </c>
      <c r="C379" s="88" t="s">
        <v>327</v>
      </c>
      <c r="D379" s="88"/>
      <c r="E379" s="54">
        <f>E380</f>
        <v>720</v>
      </c>
    </row>
    <row r="380" spans="1:5" ht="30.75">
      <c r="A380" s="87" t="s">
        <v>86</v>
      </c>
      <c r="B380" s="88" t="s">
        <v>590</v>
      </c>
      <c r="C380" s="88" t="s">
        <v>327</v>
      </c>
      <c r="D380" s="88" t="s">
        <v>87</v>
      </c>
      <c r="E380" s="54">
        <v>720</v>
      </c>
    </row>
    <row r="381" spans="1:5" ht="46.5">
      <c r="A381" s="87" t="s">
        <v>257</v>
      </c>
      <c r="B381" s="88" t="s">
        <v>590</v>
      </c>
      <c r="C381" s="88" t="s">
        <v>258</v>
      </c>
      <c r="D381" s="88"/>
      <c r="E381" s="113">
        <f>E382</f>
        <v>17151.120000000003</v>
      </c>
    </row>
    <row r="382" spans="1:5" ht="46.5">
      <c r="A382" s="87" t="s">
        <v>828</v>
      </c>
      <c r="B382" s="88" t="s">
        <v>590</v>
      </c>
      <c r="C382" s="88" t="s">
        <v>829</v>
      </c>
      <c r="D382" s="88"/>
      <c r="E382" s="113">
        <f>E393+E395+E383+E385+E389+E387</f>
        <v>17151.120000000003</v>
      </c>
    </row>
    <row r="383" spans="1:5" ht="30.75">
      <c r="A383" s="87" t="s">
        <v>6</v>
      </c>
      <c r="B383" s="88" t="s">
        <v>590</v>
      </c>
      <c r="C383" s="88" t="s">
        <v>389</v>
      </c>
      <c r="D383" s="88"/>
      <c r="E383" s="54">
        <f>E384</f>
        <v>756</v>
      </c>
    </row>
    <row r="384" spans="1:5" ht="15">
      <c r="A384" s="87" t="s">
        <v>91</v>
      </c>
      <c r="B384" s="88" t="s">
        <v>590</v>
      </c>
      <c r="C384" s="88" t="s">
        <v>389</v>
      </c>
      <c r="D384" s="88" t="s">
        <v>90</v>
      </c>
      <c r="E384" s="54">
        <v>756</v>
      </c>
    </row>
    <row r="385" spans="1:5" ht="46.5">
      <c r="A385" s="87" t="s">
        <v>7</v>
      </c>
      <c r="B385" s="88" t="s">
        <v>590</v>
      </c>
      <c r="C385" s="88" t="s">
        <v>390</v>
      </c>
      <c r="D385" s="88"/>
      <c r="E385" s="54">
        <f>E386</f>
        <v>4612</v>
      </c>
    </row>
    <row r="386" spans="1:5" ht="15">
      <c r="A386" s="87" t="s">
        <v>91</v>
      </c>
      <c r="B386" s="88" t="s">
        <v>590</v>
      </c>
      <c r="C386" s="88" t="s">
        <v>390</v>
      </c>
      <c r="D386" s="88" t="s">
        <v>90</v>
      </c>
      <c r="E386" s="54">
        <v>4612</v>
      </c>
    </row>
    <row r="387" spans="1:5" ht="30.75">
      <c r="A387" s="87" t="s">
        <v>1105</v>
      </c>
      <c r="B387" s="88" t="s">
        <v>590</v>
      </c>
      <c r="C387" s="88" t="s">
        <v>1106</v>
      </c>
      <c r="D387" s="88"/>
      <c r="E387" s="113">
        <f>E388</f>
        <v>10403.12</v>
      </c>
    </row>
    <row r="388" spans="1:5" ht="15">
      <c r="A388" s="87" t="s">
        <v>91</v>
      </c>
      <c r="B388" s="88" t="s">
        <v>590</v>
      </c>
      <c r="C388" s="88" t="s">
        <v>1106</v>
      </c>
      <c r="D388" s="88" t="s">
        <v>90</v>
      </c>
      <c r="E388" s="113">
        <v>10403.12</v>
      </c>
    </row>
    <row r="389" spans="1:5" ht="30.75">
      <c r="A389" s="87" t="s">
        <v>473</v>
      </c>
      <c r="B389" s="88" t="s">
        <v>590</v>
      </c>
      <c r="C389" s="88" t="s">
        <v>391</v>
      </c>
      <c r="D389" s="88"/>
      <c r="E389" s="54">
        <f>E390</f>
        <v>0</v>
      </c>
    </row>
    <row r="390" spans="1:5" ht="15">
      <c r="A390" s="87" t="s">
        <v>91</v>
      </c>
      <c r="B390" s="88" t="s">
        <v>590</v>
      </c>
      <c r="C390" s="88" t="s">
        <v>391</v>
      </c>
      <c r="D390" s="88" t="s">
        <v>90</v>
      </c>
      <c r="E390" s="54">
        <v>0</v>
      </c>
    </row>
    <row r="391" spans="1:5" ht="30.75">
      <c r="A391" s="87" t="s">
        <v>5</v>
      </c>
      <c r="B391" s="88" t="s">
        <v>590</v>
      </c>
      <c r="C391" s="88" t="s">
        <v>130</v>
      </c>
      <c r="D391" s="88"/>
      <c r="E391" s="54">
        <f>E392</f>
        <v>1076.5</v>
      </c>
    </row>
    <row r="392" spans="1:5" ht="15">
      <c r="A392" s="87" t="s">
        <v>91</v>
      </c>
      <c r="B392" s="88" t="s">
        <v>590</v>
      </c>
      <c r="C392" s="88" t="s">
        <v>130</v>
      </c>
      <c r="D392" s="88" t="s">
        <v>90</v>
      </c>
      <c r="E392" s="54">
        <v>1076.5</v>
      </c>
    </row>
    <row r="393" spans="1:5" ht="30.75">
      <c r="A393" s="87" t="s">
        <v>8</v>
      </c>
      <c r="B393" s="88" t="s">
        <v>590</v>
      </c>
      <c r="C393" s="88" t="s">
        <v>975</v>
      </c>
      <c r="D393" s="88"/>
      <c r="E393" s="54">
        <f>E394</f>
        <v>700</v>
      </c>
    </row>
    <row r="394" spans="1:5" ht="15">
      <c r="A394" s="87" t="s">
        <v>91</v>
      </c>
      <c r="B394" s="88" t="s">
        <v>590</v>
      </c>
      <c r="C394" s="88" t="s">
        <v>975</v>
      </c>
      <c r="D394" s="88" t="s">
        <v>90</v>
      </c>
      <c r="E394" s="54">
        <v>700</v>
      </c>
    </row>
    <row r="395" spans="1:5" ht="30.75">
      <c r="A395" s="87" t="s">
        <v>9</v>
      </c>
      <c r="B395" s="88" t="s">
        <v>590</v>
      </c>
      <c r="C395" s="88" t="s">
        <v>632</v>
      </c>
      <c r="D395" s="88"/>
      <c r="E395" s="54">
        <f>E396</f>
        <v>680</v>
      </c>
    </row>
    <row r="396" spans="1:5" ht="15">
      <c r="A396" s="87" t="s">
        <v>91</v>
      </c>
      <c r="B396" s="88" t="s">
        <v>590</v>
      </c>
      <c r="C396" s="88" t="s">
        <v>632</v>
      </c>
      <c r="D396" s="88" t="s">
        <v>90</v>
      </c>
      <c r="E396" s="54">
        <v>680</v>
      </c>
    </row>
    <row r="397" spans="1:5" ht="15">
      <c r="A397" s="87" t="s">
        <v>448</v>
      </c>
      <c r="B397" s="88" t="s">
        <v>591</v>
      </c>
      <c r="C397" s="88"/>
      <c r="D397" s="195"/>
      <c r="E397" s="113">
        <f>E398+E409</f>
        <v>59782.18299999999</v>
      </c>
    </row>
    <row r="398" spans="1:5" ht="30.75">
      <c r="A398" s="87" t="s">
        <v>412</v>
      </c>
      <c r="B398" s="88" t="s">
        <v>591</v>
      </c>
      <c r="C398" s="88" t="s">
        <v>328</v>
      </c>
      <c r="D398" s="195"/>
      <c r="E398" s="54">
        <f>E399+E402</f>
        <v>48044.399999999994</v>
      </c>
    </row>
    <row r="399" spans="1:5" ht="46.5">
      <c r="A399" s="87" t="s">
        <v>188</v>
      </c>
      <c r="B399" s="88" t="s">
        <v>591</v>
      </c>
      <c r="C399" s="88" t="s">
        <v>196</v>
      </c>
      <c r="D399" s="88"/>
      <c r="E399" s="54">
        <f>E400</f>
        <v>14402.8</v>
      </c>
    </row>
    <row r="400" spans="1:5" ht="78">
      <c r="A400" s="87" t="s">
        <v>754</v>
      </c>
      <c r="B400" s="88" t="s">
        <v>591</v>
      </c>
      <c r="C400" s="88" t="s">
        <v>321</v>
      </c>
      <c r="D400" s="195"/>
      <c r="E400" s="54">
        <f>E401</f>
        <v>14402.8</v>
      </c>
    </row>
    <row r="401" spans="1:5" ht="30.75">
      <c r="A401" s="87" t="s">
        <v>86</v>
      </c>
      <c r="B401" s="88" t="s">
        <v>591</v>
      </c>
      <c r="C401" s="88" t="s">
        <v>321</v>
      </c>
      <c r="D401" s="88" t="s">
        <v>87</v>
      </c>
      <c r="E401" s="54">
        <v>14402.8</v>
      </c>
    </row>
    <row r="402" spans="1:5" ht="46.5">
      <c r="A402" s="87" t="s">
        <v>190</v>
      </c>
      <c r="B402" s="88" t="s">
        <v>591</v>
      </c>
      <c r="C402" s="88" t="s">
        <v>198</v>
      </c>
      <c r="D402" s="88"/>
      <c r="E402" s="54">
        <f>E403+E405+E407</f>
        <v>33641.6</v>
      </c>
    </row>
    <row r="403" spans="1:5" ht="30.75">
      <c r="A403" s="87" t="s">
        <v>92</v>
      </c>
      <c r="B403" s="88" t="s">
        <v>591</v>
      </c>
      <c r="C403" s="88" t="s">
        <v>325</v>
      </c>
      <c r="D403" s="88"/>
      <c r="E403" s="54">
        <f>E404</f>
        <v>1059.3</v>
      </c>
    </row>
    <row r="404" spans="1:5" ht="15">
      <c r="A404" s="87" t="s">
        <v>91</v>
      </c>
      <c r="B404" s="88" t="s">
        <v>591</v>
      </c>
      <c r="C404" s="88" t="s">
        <v>325</v>
      </c>
      <c r="D404" s="88" t="s">
        <v>90</v>
      </c>
      <c r="E404" s="54">
        <v>1059.3</v>
      </c>
    </row>
    <row r="405" spans="1:5" ht="30.75">
      <c r="A405" s="87" t="s">
        <v>736</v>
      </c>
      <c r="B405" s="88" t="s">
        <v>591</v>
      </c>
      <c r="C405" s="88" t="s">
        <v>333</v>
      </c>
      <c r="D405" s="88"/>
      <c r="E405" s="54">
        <f>E406</f>
        <v>280</v>
      </c>
    </row>
    <row r="406" spans="1:5" ht="30.75">
      <c r="A406" s="87" t="s">
        <v>733</v>
      </c>
      <c r="B406" s="88" t="s">
        <v>591</v>
      </c>
      <c r="C406" s="88" t="s">
        <v>333</v>
      </c>
      <c r="D406" s="88" t="s">
        <v>79</v>
      </c>
      <c r="E406" s="54">
        <v>280</v>
      </c>
    </row>
    <row r="407" spans="1:5" ht="162.75" customHeight="1">
      <c r="A407" s="87" t="s">
        <v>388</v>
      </c>
      <c r="B407" s="88" t="s">
        <v>591</v>
      </c>
      <c r="C407" s="88" t="s">
        <v>387</v>
      </c>
      <c r="D407" s="195"/>
      <c r="E407" s="54">
        <f>E408</f>
        <v>32302.3</v>
      </c>
    </row>
    <row r="408" spans="1:5" ht="15">
      <c r="A408" s="87" t="s">
        <v>91</v>
      </c>
      <c r="B408" s="88" t="s">
        <v>591</v>
      </c>
      <c r="C408" s="88" t="s">
        <v>387</v>
      </c>
      <c r="D408" s="88" t="s">
        <v>90</v>
      </c>
      <c r="E408" s="54">
        <v>32302.3</v>
      </c>
    </row>
    <row r="409" spans="1:5" ht="46.5">
      <c r="A409" s="87" t="s">
        <v>257</v>
      </c>
      <c r="B409" s="88" t="s">
        <v>591</v>
      </c>
      <c r="C409" s="88" t="s">
        <v>258</v>
      </c>
      <c r="D409" s="88"/>
      <c r="E409" s="113">
        <f>E410</f>
        <v>11737.783</v>
      </c>
    </row>
    <row r="410" spans="1:5" ht="46.5">
      <c r="A410" s="87" t="s">
        <v>828</v>
      </c>
      <c r="B410" s="88" t="s">
        <v>591</v>
      </c>
      <c r="C410" s="88" t="s">
        <v>829</v>
      </c>
      <c r="D410" s="88"/>
      <c r="E410" s="113">
        <f>E411+E413</f>
        <v>11737.783</v>
      </c>
    </row>
    <row r="411" spans="1:5" ht="62.25">
      <c r="A411" s="87" t="s">
        <v>755</v>
      </c>
      <c r="B411" s="88" t="s">
        <v>591</v>
      </c>
      <c r="C411" s="88" t="s">
        <v>334</v>
      </c>
      <c r="D411" s="88"/>
      <c r="E411" s="113">
        <f>E412</f>
        <v>11237.783</v>
      </c>
    </row>
    <row r="412" spans="1:5" ht="15">
      <c r="A412" s="87" t="s">
        <v>741</v>
      </c>
      <c r="B412" s="88" t="s">
        <v>591</v>
      </c>
      <c r="C412" s="88" t="s">
        <v>334</v>
      </c>
      <c r="D412" s="88" t="s">
        <v>94</v>
      </c>
      <c r="E412" s="113">
        <v>11237.783</v>
      </c>
    </row>
    <row r="413" spans="1:5" ht="62.25">
      <c r="A413" s="87" t="s">
        <v>116</v>
      </c>
      <c r="B413" s="88" t="s">
        <v>591</v>
      </c>
      <c r="C413" s="88" t="s">
        <v>831</v>
      </c>
      <c r="D413" s="88"/>
      <c r="E413" s="54">
        <f>E414</f>
        <v>500</v>
      </c>
    </row>
    <row r="414" spans="1:5" ht="30.75">
      <c r="A414" s="87" t="s">
        <v>733</v>
      </c>
      <c r="B414" s="88" t="s">
        <v>591</v>
      </c>
      <c r="C414" s="88" t="s">
        <v>831</v>
      </c>
      <c r="D414" s="88" t="s">
        <v>79</v>
      </c>
      <c r="E414" s="54">
        <v>500</v>
      </c>
    </row>
    <row r="415" spans="1:5" s="198" customFormat="1" ht="15">
      <c r="A415" s="186" t="s">
        <v>777</v>
      </c>
      <c r="B415" s="86" t="s">
        <v>592</v>
      </c>
      <c r="C415" s="86"/>
      <c r="D415" s="86"/>
      <c r="E415" s="144">
        <f>E416</f>
        <v>43532.502</v>
      </c>
    </row>
    <row r="416" spans="1:5" ht="15">
      <c r="A416" s="87" t="s">
        <v>779</v>
      </c>
      <c r="B416" s="88" t="s">
        <v>778</v>
      </c>
      <c r="C416" s="88"/>
      <c r="D416" s="88"/>
      <c r="E416" s="113">
        <f>E417+E426</f>
        <v>43532.502</v>
      </c>
    </row>
    <row r="417" spans="1:5" ht="30.75">
      <c r="A417" s="87" t="s">
        <v>205</v>
      </c>
      <c r="B417" s="88" t="s">
        <v>778</v>
      </c>
      <c r="C417" s="88" t="s">
        <v>206</v>
      </c>
      <c r="D417" s="88"/>
      <c r="E417" s="54">
        <f>E418+E421</f>
        <v>42366</v>
      </c>
    </row>
    <row r="418" spans="1:5" ht="30.75">
      <c r="A418" s="87" t="s">
        <v>210</v>
      </c>
      <c r="B418" s="88" t="s">
        <v>778</v>
      </c>
      <c r="C418" s="88" t="s">
        <v>211</v>
      </c>
      <c r="D418" s="88"/>
      <c r="E418" s="54">
        <f>E419</f>
        <v>39906</v>
      </c>
    </row>
    <row r="419" spans="1:5" ht="15">
      <c r="A419" s="87" t="s">
        <v>435</v>
      </c>
      <c r="B419" s="88" t="s">
        <v>778</v>
      </c>
      <c r="C419" s="88" t="s">
        <v>212</v>
      </c>
      <c r="D419" s="88"/>
      <c r="E419" s="54">
        <f>E420</f>
        <v>39906</v>
      </c>
    </row>
    <row r="420" spans="1:5" ht="30.75">
      <c r="A420" s="87" t="s">
        <v>86</v>
      </c>
      <c r="B420" s="88" t="s">
        <v>778</v>
      </c>
      <c r="C420" s="88" t="s">
        <v>212</v>
      </c>
      <c r="D420" s="88" t="s">
        <v>87</v>
      </c>
      <c r="E420" s="54">
        <v>39906</v>
      </c>
    </row>
    <row r="421" spans="1:5" ht="46.5">
      <c r="A421" s="87" t="s">
        <v>300</v>
      </c>
      <c r="B421" s="88" t="s">
        <v>778</v>
      </c>
      <c r="C421" s="88" t="s">
        <v>213</v>
      </c>
      <c r="D421" s="88"/>
      <c r="E421" s="54">
        <f>E422</f>
        <v>2460</v>
      </c>
    </row>
    <row r="422" spans="1:5" ht="15">
      <c r="A422" s="87" t="s">
        <v>1079</v>
      </c>
      <c r="B422" s="88" t="s">
        <v>778</v>
      </c>
      <c r="C422" s="88" t="s">
        <v>214</v>
      </c>
      <c r="D422" s="88"/>
      <c r="E422" s="54">
        <f>E424+E423+E425</f>
        <v>2460</v>
      </c>
    </row>
    <row r="423" spans="1:5" ht="46.5">
      <c r="A423" s="87" t="s">
        <v>77</v>
      </c>
      <c r="B423" s="88" t="s">
        <v>778</v>
      </c>
      <c r="C423" s="88" t="s">
        <v>214</v>
      </c>
      <c r="D423" s="88" t="s">
        <v>78</v>
      </c>
      <c r="E423" s="54">
        <v>1645</v>
      </c>
    </row>
    <row r="424" spans="1:5" ht="30.75">
      <c r="A424" s="87" t="s">
        <v>733</v>
      </c>
      <c r="B424" s="88" t="s">
        <v>778</v>
      </c>
      <c r="C424" s="88" t="s">
        <v>214</v>
      </c>
      <c r="D424" s="88" t="s">
        <v>79</v>
      </c>
      <c r="E424" s="54">
        <v>815</v>
      </c>
    </row>
    <row r="425" spans="1:5" ht="15">
      <c r="A425" s="87" t="s">
        <v>91</v>
      </c>
      <c r="B425" s="88" t="s">
        <v>778</v>
      </c>
      <c r="C425" s="88" t="s">
        <v>214</v>
      </c>
      <c r="D425" s="88" t="s">
        <v>90</v>
      </c>
      <c r="E425" s="54">
        <v>0</v>
      </c>
    </row>
    <row r="426" spans="1:5" ht="46.5">
      <c r="A426" s="87" t="s">
        <v>257</v>
      </c>
      <c r="B426" s="88" t="s">
        <v>778</v>
      </c>
      <c r="C426" s="88" t="s">
        <v>258</v>
      </c>
      <c r="D426" s="88"/>
      <c r="E426" s="113">
        <f>E427</f>
        <v>1166.502</v>
      </c>
    </row>
    <row r="427" spans="1:5" ht="62.25">
      <c r="A427" s="87" t="s">
        <v>304</v>
      </c>
      <c r="B427" s="88" t="s">
        <v>778</v>
      </c>
      <c r="C427" s="88" t="s">
        <v>264</v>
      </c>
      <c r="D427" s="88"/>
      <c r="E427" s="113">
        <f>E428</f>
        <v>1166.502</v>
      </c>
    </row>
    <row r="428" spans="1:5" ht="30.75">
      <c r="A428" s="87" t="s">
        <v>977</v>
      </c>
      <c r="B428" s="88" t="s">
        <v>778</v>
      </c>
      <c r="C428" s="88" t="s">
        <v>979</v>
      </c>
      <c r="D428" s="88"/>
      <c r="E428" s="113">
        <f>E429</f>
        <v>1166.502</v>
      </c>
    </row>
    <row r="429" spans="1:5" ht="15">
      <c r="A429" s="87" t="s">
        <v>741</v>
      </c>
      <c r="B429" s="88" t="s">
        <v>778</v>
      </c>
      <c r="C429" s="88" t="s">
        <v>979</v>
      </c>
      <c r="D429" s="88" t="s">
        <v>94</v>
      </c>
      <c r="E429" s="113">
        <v>1166.502</v>
      </c>
    </row>
    <row r="430" spans="1:5" s="198" customFormat="1" ht="15">
      <c r="A430" s="186" t="s">
        <v>781</v>
      </c>
      <c r="B430" s="86" t="s">
        <v>780</v>
      </c>
      <c r="C430" s="86"/>
      <c r="D430" s="86"/>
      <c r="E430" s="193">
        <f>E431+E436</f>
        <v>2005</v>
      </c>
    </row>
    <row r="431" spans="1:5" ht="15">
      <c r="A431" s="87" t="s">
        <v>1076</v>
      </c>
      <c r="B431" s="88" t="s">
        <v>782</v>
      </c>
      <c r="C431" s="88"/>
      <c r="D431" s="88"/>
      <c r="E431" s="54">
        <f>E432</f>
        <v>1260</v>
      </c>
    </row>
    <row r="432" spans="1:5" ht="30.75">
      <c r="A432" s="87" t="s">
        <v>766</v>
      </c>
      <c r="B432" s="88" t="s">
        <v>782</v>
      </c>
      <c r="C432" s="88" t="s">
        <v>225</v>
      </c>
      <c r="D432" s="88"/>
      <c r="E432" s="54">
        <f>E433</f>
        <v>1260</v>
      </c>
    </row>
    <row r="433" spans="1:5" ht="30.75">
      <c r="A433" s="87" t="s">
        <v>303</v>
      </c>
      <c r="B433" s="88" t="s">
        <v>782</v>
      </c>
      <c r="C433" s="88" t="s">
        <v>235</v>
      </c>
      <c r="D433" s="88"/>
      <c r="E433" s="54">
        <f>E434</f>
        <v>1260</v>
      </c>
    </row>
    <row r="434" spans="1:5" ht="15">
      <c r="A434" s="87" t="s">
        <v>84</v>
      </c>
      <c r="B434" s="88" t="s">
        <v>782</v>
      </c>
      <c r="C434" s="88" t="s">
        <v>236</v>
      </c>
      <c r="D434" s="88"/>
      <c r="E434" s="54">
        <f>E435</f>
        <v>1260</v>
      </c>
    </row>
    <row r="435" spans="1:5" ht="30.75">
      <c r="A435" s="87" t="s">
        <v>733</v>
      </c>
      <c r="B435" s="88" t="s">
        <v>782</v>
      </c>
      <c r="C435" s="88" t="s">
        <v>236</v>
      </c>
      <c r="D435" s="88" t="s">
        <v>79</v>
      </c>
      <c r="E435" s="54">
        <v>1260</v>
      </c>
    </row>
    <row r="436" spans="1:5" ht="15">
      <c r="A436" s="87" t="s">
        <v>1068</v>
      </c>
      <c r="B436" s="88" t="s">
        <v>783</v>
      </c>
      <c r="C436" s="88"/>
      <c r="D436" s="88"/>
      <c r="E436" s="54">
        <f>E437</f>
        <v>745</v>
      </c>
    </row>
    <row r="437" spans="1:5" ht="30.75">
      <c r="A437" s="87" t="s">
        <v>766</v>
      </c>
      <c r="B437" s="88" t="s">
        <v>783</v>
      </c>
      <c r="C437" s="88" t="s">
        <v>225</v>
      </c>
      <c r="D437" s="88"/>
      <c r="E437" s="54">
        <f>E438</f>
        <v>745</v>
      </c>
    </row>
    <row r="438" spans="1:5" ht="30.75">
      <c r="A438" s="87" t="s">
        <v>237</v>
      </c>
      <c r="B438" s="88" t="s">
        <v>783</v>
      </c>
      <c r="C438" s="88" t="s">
        <v>238</v>
      </c>
      <c r="D438" s="88"/>
      <c r="E438" s="54">
        <f>E439</f>
        <v>745</v>
      </c>
    </row>
    <row r="439" spans="1:5" ht="15">
      <c r="A439" s="87" t="s">
        <v>85</v>
      </c>
      <c r="B439" s="88" t="s">
        <v>783</v>
      </c>
      <c r="C439" s="88" t="s">
        <v>239</v>
      </c>
      <c r="D439" s="88"/>
      <c r="E439" s="54">
        <f>E440</f>
        <v>745</v>
      </c>
    </row>
    <row r="440" spans="1:5" ht="30.75">
      <c r="A440" s="87" t="s">
        <v>733</v>
      </c>
      <c r="B440" s="88" t="s">
        <v>783</v>
      </c>
      <c r="C440" s="88" t="s">
        <v>239</v>
      </c>
      <c r="D440" s="88" t="s">
        <v>79</v>
      </c>
      <c r="E440" s="54">
        <v>745</v>
      </c>
    </row>
    <row r="441" spans="1:5" ht="30.75">
      <c r="A441" s="186" t="s">
        <v>743</v>
      </c>
      <c r="B441" s="86" t="s">
        <v>784</v>
      </c>
      <c r="C441" s="88"/>
      <c r="D441" s="88"/>
      <c r="E441" s="193">
        <f>E442+E447</f>
        <v>51532</v>
      </c>
    </row>
    <row r="442" spans="1:5" ht="30.75">
      <c r="A442" s="87" t="s">
        <v>744</v>
      </c>
      <c r="B442" s="88" t="s">
        <v>797</v>
      </c>
      <c r="C442" s="88"/>
      <c r="D442" s="88"/>
      <c r="E442" s="54">
        <f>E443</f>
        <v>43436</v>
      </c>
    </row>
    <row r="443" spans="1:5" ht="46.5">
      <c r="A443" s="87" t="s">
        <v>413</v>
      </c>
      <c r="B443" s="88" t="s">
        <v>797</v>
      </c>
      <c r="C443" s="88" t="s">
        <v>199</v>
      </c>
      <c r="D443" s="88"/>
      <c r="E443" s="54">
        <f>E444</f>
        <v>43436</v>
      </c>
    </row>
    <row r="444" spans="1:5" ht="62.25">
      <c r="A444" s="87" t="s">
        <v>201</v>
      </c>
      <c r="B444" s="88" t="s">
        <v>797</v>
      </c>
      <c r="C444" s="88" t="s">
        <v>204</v>
      </c>
      <c r="D444" s="88"/>
      <c r="E444" s="54">
        <f>E445</f>
        <v>43436</v>
      </c>
    </row>
    <row r="445" spans="1:5" ht="15">
      <c r="A445" s="87" t="s">
        <v>115</v>
      </c>
      <c r="B445" s="88" t="s">
        <v>797</v>
      </c>
      <c r="C445" s="88" t="s">
        <v>989</v>
      </c>
      <c r="D445" s="88"/>
      <c r="E445" s="54">
        <f>E446</f>
        <v>43436</v>
      </c>
    </row>
    <row r="446" spans="1:5" ht="15">
      <c r="A446" s="87" t="s">
        <v>1025</v>
      </c>
      <c r="B446" s="88" t="s">
        <v>797</v>
      </c>
      <c r="C446" s="88" t="s">
        <v>989</v>
      </c>
      <c r="D446" s="88" t="s">
        <v>89</v>
      </c>
      <c r="E446" s="54">
        <v>43436</v>
      </c>
    </row>
    <row r="447" spans="1:5" ht="15">
      <c r="A447" s="87" t="s">
        <v>947</v>
      </c>
      <c r="B447" s="88" t="s">
        <v>948</v>
      </c>
      <c r="C447" s="88"/>
      <c r="D447" s="88"/>
      <c r="E447" s="54">
        <f>E448+E456+E452</f>
        <v>8096</v>
      </c>
    </row>
    <row r="448" spans="1:5" ht="30.75">
      <c r="A448" s="87" t="s">
        <v>766</v>
      </c>
      <c r="B448" s="88" t="s">
        <v>948</v>
      </c>
      <c r="C448" s="88" t="s">
        <v>225</v>
      </c>
      <c r="D448" s="88"/>
      <c r="E448" s="54">
        <f>E449</f>
        <v>4450</v>
      </c>
    </row>
    <row r="449" spans="1:5" ht="46.5">
      <c r="A449" s="87" t="s">
        <v>227</v>
      </c>
      <c r="B449" s="88" t="s">
        <v>948</v>
      </c>
      <c r="C449" s="88" t="s">
        <v>226</v>
      </c>
      <c r="D449" s="88"/>
      <c r="E449" s="54">
        <f>E450</f>
        <v>4450</v>
      </c>
    </row>
    <row r="450" spans="1:5" ht="15">
      <c r="A450" s="87" t="s">
        <v>949</v>
      </c>
      <c r="B450" s="88" t="s">
        <v>948</v>
      </c>
      <c r="C450" s="88" t="s">
        <v>950</v>
      </c>
      <c r="D450" s="88"/>
      <c r="E450" s="54">
        <f>E451</f>
        <v>4450</v>
      </c>
    </row>
    <row r="451" spans="1:5" ht="15">
      <c r="A451" s="87" t="s">
        <v>1025</v>
      </c>
      <c r="B451" s="88" t="s">
        <v>948</v>
      </c>
      <c r="C451" s="88" t="s">
        <v>950</v>
      </c>
      <c r="D451" s="88" t="s">
        <v>89</v>
      </c>
      <c r="E451" s="54">
        <v>4450</v>
      </c>
    </row>
    <row r="452" spans="1:5" ht="30.75">
      <c r="A452" s="87" t="s">
        <v>768</v>
      </c>
      <c r="B452" s="88" t="s">
        <v>948</v>
      </c>
      <c r="C452" s="88" t="s">
        <v>240</v>
      </c>
      <c r="D452" s="208"/>
      <c r="E452" s="54">
        <f>E453</f>
        <v>1320</v>
      </c>
    </row>
    <row r="453" spans="1:5" ht="46.5">
      <c r="A453" s="87" t="s">
        <v>244</v>
      </c>
      <c r="B453" s="88" t="s">
        <v>948</v>
      </c>
      <c r="C453" s="88" t="s">
        <v>245</v>
      </c>
      <c r="D453" s="208"/>
      <c r="E453" s="54">
        <f>E454</f>
        <v>1320</v>
      </c>
    </row>
    <row r="454" spans="1:5" ht="15">
      <c r="A454" s="87" t="s">
        <v>949</v>
      </c>
      <c r="B454" s="88" t="s">
        <v>948</v>
      </c>
      <c r="C454" s="88" t="s">
        <v>1199</v>
      </c>
      <c r="D454" s="208"/>
      <c r="E454" s="54">
        <f>E455</f>
        <v>1320</v>
      </c>
    </row>
    <row r="455" spans="1:5" ht="15">
      <c r="A455" s="87" t="s">
        <v>1025</v>
      </c>
      <c r="B455" s="88" t="s">
        <v>948</v>
      </c>
      <c r="C455" s="88" t="s">
        <v>1199</v>
      </c>
      <c r="D455" s="208" t="s">
        <v>89</v>
      </c>
      <c r="E455" s="54">
        <v>1320</v>
      </c>
    </row>
    <row r="456" spans="1:5" ht="46.5">
      <c r="A456" s="87" t="s">
        <v>257</v>
      </c>
      <c r="B456" s="88" t="s">
        <v>948</v>
      </c>
      <c r="C456" s="88" t="s">
        <v>258</v>
      </c>
      <c r="D456" s="208"/>
      <c r="E456" s="54">
        <f>E457+E460</f>
        <v>2326</v>
      </c>
    </row>
    <row r="457" spans="1:5" ht="30.75">
      <c r="A457" s="87" t="s">
        <v>855</v>
      </c>
      <c r="B457" s="88" t="s">
        <v>948</v>
      </c>
      <c r="C457" s="88" t="s">
        <v>856</v>
      </c>
      <c r="D457" s="208"/>
      <c r="E457" s="54">
        <f>E458</f>
        <v>1000</v>
      </c>
    </row>
    <row r="458" spans="1:5" ht="15">
      <c r="A458" s="87" t="s">
        <v>949</v>
      </c>
      <c r="B458" s="88" t="s">
        <v>948</v>
      </c>
      <c r="C458" s="88" t="s">
        <v>951</v>
      </c>
      <c r="D458" s="208"/>
      <c r="E458" s="54">
        <f>E459</f>
        <v>1000</v>
      </c>
    </row>
    <row r="459" spans="1:5" ht="15">
      <c r="A459" s="87" t="s">
        <v>1025</v>
      </c>
      <c r="B459" s="88" t="s">
        <v>948</v>
      </c>
      <c r="C459" s="88" t="s">
        <v>951</v>
      </c>
      <c r="D459" s="208" t="s">
        <v>89</v>
      </c>
      <c r="E459" s="54">
        <v>1000</v>
      </c>
    </row>
    <row r="460" spans="1:5" ht="30.75">
      <c r="A460" s="87" t="s">
        <v>1132</v>
      </c>
      <c r="B460" s="88" t="s">
        <v>948</v>
      </c>
      <c r="C460" s="88" t="s">
        <v>879</v>
      </c>
      <c r="D460" s="208"/>
      <c r="E460" s="54">
        <f>E461</f>
        <v>1326</v>
      </c>
    </row>
    <row r="461" spans="1:5" ht="15">
      <c r="A461" s="87" t="s">
        <v>949</v>
      </c>
      <c r="B461" s="88" t="s">
        <v>948</v>
      </c>
      <c r="C461" s="88" t="s">
        <v>1127</v>
      </c>
      <c r="D461" s="208"/>
      <c r="E461" s="54">
        <f>E462</f>
        <v>1326</v>
      </c>
    </row>
    <row r="462" spans="1:5" ht="15">
      <c r="A462" s="87" t="s">
        <v>1025</v>
      </c>
      <c r="B462" s="88" t="s">
        <v>948</v>
      </c>
      <c r="C462" s="88" t="s">
        <v>1127</v>
      </c>
      <c r="D462" s="208" t="s">
        <v>89</v>
      </c>
      <c r="E462" s="54">
        <v>1326</v>
      </c>
    </row>
    <row r="463" spans="1:6" s="198" customFormat="1" ht="15">
      <c r="A463" s="186" t="s">
        <v>1071</v>
      </c>
      <c r="B463" s="209"/>
      <c r="C463" s="209"/>
      <c r="D463" s="209"/>
      <c r="E463" s="144">
        <f>E15+E76+E82+E102+E180+E243+E337+E361+E415+E430+E441</f>
        <v>1534860.1</v>
      </c>
      <c r="F463" s="210"/>
    </row>
    <row r="464" spans="2:5" s="198" customFormat="1" ht="15">
      <c r="B464" s="211"/>
      <c r="C464" s="211"/>
      <c r="D464" s="211"/>
      <c r="E464" s="212"/>
    </row>
    <row r="465" spans="1:5" s="39" customFormat="1" ht="15">
      <c r="A465" s="309" t="s">
        <v>633</v>
      </c>
      <c r="B465" s="309"/>
      <c r="C465" s="309"/>
      <c r="D465" s="309"/>
      <c r="E465" s="309"/>
    </row>
    <row r="466" spans="2:6" ht="15">
      <c r="B466" s="213"/>
      <c r="C466" s="213"/>
      <c r="D466" s="213"/>
      <c r="E466" s="43"/>
      <c r="F466" s="214"/>
    </row>
    <row r="467" spans="2:5" ht="15">
      <c r="B467" s="40"/>
      <c r="C467" s="40"/>
      <c r="D467" s="40"/>
      <c r="E467" s="40"/>
    </row>
    <row r="468" spans="2:5" ht="15">
      <c r="B468" s="40"/>
      <c r="C468" s="40"/>
      <c r="D468" s="40"/>
      <c r="E468" s="40"/>
    </row>
    <row r="469" spans="2:5" ht="15">
      <c r="B469" s="40"/>
      <c r="C469" s="40"/>
      <c r="D469" s="40"/>
      <c r="E469" s="40"/>
    </row>
    <row r="470" spans="2:5" ht="15">
      <c r="B470" s="40"/>
      <c r="C470" s="40"/>
      <c r="D470" s="40"/>
      <c r="E470" s="40"/>
    </row>
    <row r="471" spans="2:5" ht="15">
      <c r="B471" s="40"/>
      <c r="C471" s="40"/>
      <c r="D471" s="40"/>
      <c r="E471" s="40"/>
    </row>
    <row r="472" spans="2:5" ht="15">
      <c r="B472" s="40"/>
      <c r="C472" s="40"/>
      <c r="D472" s="40"/>
      <c r="E472" s="40"/>
    </row>
    <row r="473" spans="2:5" ht="15">
      <c r="B473" s="40"/>
      <c r="C473" s="40"/>
      <c r="D473" s="40"/>
      <c r="E473" s="40"/>
    </row>
    <row r="474" spans="2:5" ht="15">
      <c r="B474" s="40"/>
      <c r="C474" s="40"/>
      <c r="D474" s="40"/>
      <c r="E474" s="40"/>
    </row>
    <row r="475" spans="2:5" ht="15">
      <c r="B475" s="40"/>
      <c r="C475" s="40"/>
      <c r="D475" s="40"/>
      <c r="E475" s="40"/>
    </row>
    <row r="476" spans="2:5" ht="15">
      <c r="B476" s="40"/>
      <c r="C476" s="40"/>
      <c r="D476" s="40"/>
      <c r="E476" s="40"/>
    </row>
    <row r="477" spans="2:5" ht="15">
      <c r="B477" s="213"/>
      <c r="C477" s="213"/>
      <c r="D477" s="213"/>
      <c r="E477" s="214"/>
    </row>
    <row r="478" spans="2:5" ht="15">
      <c r="B478" s="213"/>
      <c r="C478" s="213"/>
      <c r="D478" s="213"/>
      <c r="E478" s="43"/>
    </row>
    <row r="479" spans="2:5" ht="15">
      <c r="B479" s="213"/>
      <c r="C479" s="213"/>
      <c r="D479" s="213"/>
      <c r="E479" s="43"/>
    </row>
    <row r="480" spans="2:5" ht="15">
      <c r="B480" s="213"/>
      <c r="C480" s="213"/>
      <c r="D480" s="213"/>
      <c r="E480" s="43"/>
    </row>
    <row r="481" spans="2:5" ht="15">
      <c r="B481" s="213"/>
      <c r="C481" s="213"/>
      <c r="D481" s="213"/>
      <c r="E481" s="43"/>
    </row>
    <row r="482" spans="2:5" ht="15">
      <c r="B482" s="213"/>
      <c r="C482" s="213"/>
      <c r="D482" s="213"/>
      <c r="E482" s="43"/>
    </row>
    <row r="483" spans="2:5" ht="15">
      <c r="B483" s="213"/>
      <c r="C483" s="213"/>
      <c r="D483" s="213"/>
      <c r="E483" s="43"/>
    </row>
    <row r="484" spans="2:5" ht="15">
      <c r="B484" s="213"/>
      <c r="C484" s="213"/>
      <c r="D484" s="213"/>
      <c r="E484" s="43"/>
    </row>
    <row r="485" spans="2:5" ht="15">
      <c r="B485" s="213"/>
      <c r="C485" s="213"/>
      <c r="D485" s="213"/>
      <c r="E485" s="43"/>
    </row>
    <row r="486" spans="2:5" ht="15">
      <c r="B486" s="213"/>
      <c r="C486" s="213"/>
      <c r="D486" s="213"/>
      <c r="E486" s="43"/>
    </row>
    <row r="487" spans="2:5" ht="15">
      <c r="B487" s="213"/>
      <c r="C487" s="213"/>
      <c r="D487" s="213"/>
      <c r="E487" s="43"/>
    </row>
    <row r="488" spans="2:5" ht="15">
      <c r="B488" s="213"/>
      <c r="C488" s="213"/>
      <c r="D488" s="213"/>
      <c r="E488" s="43"/>
    </row>
    <row r="489" spans="2:5" ht="15">
      <c r="B489" s="213"/>
      <c r="C489" s="213"/>
      <c r="D489" s="213"/>
      <c r="E489" s="43"/>
    </row>
    <row r="490" spans="2:5" ht="15">
      <c r="B490" s="213"/>
      <c r="C490" s="213"/>
      <c r="D490" s="213"/>
      <c r="E490" s="43"/>
    </row>
    <row r="491" spans="2:5" ht="15">
      <c r="B491" s="213"/>
      <c r="C491" s="213"/>
      <c r="D491" s="213"/>
      <c r="E491" s="43"/>
    </row>
    <row r="492" spans="2:5" ht="15">
      <c r="B492" s="213"/>
      <c r="C492" s="213"/>
      <c r="D492" s="213"/>
      <c r="E492" s="43"/>
    </row>
    <row r="493" spans="2:5" ht="15">
      <c r="B493" s="213"/>
      <c r="C493" s="213"/>
      <c r="D493" s="213"/>
      <c r="E493" s="43"/>
    </row>
    <row r="494" spans="2:5" ht="15">
      <c r="B494" s="213"/>
      <c r="C494" s="213"/>
      <c r="D494" s="213"/>
      <c r="E494" s="43"/>
    </row>
    <row r="495" spans="2:5" ht="15">
      <c r="B495" s="213"/>
      <c r="C495" s="213"/>
      <c r="D495" s="213"/>
      <c r="E495" s="43"/>
    </row>
    <row r="496" spans="2:5" ht="15">
      <c r="B496" s="213"/>
      <c r="C496" s="213"/>
      <c r="D496" s="213"/>
      <c r="E496" s="43"/>
    </row>
    <row r="497" spans="2:5" ht="15">
      <c r="B497" s="213"/>
      <c r="C497" s="213"/>
      <c r="D497" s="213"/>
      <c r="E497" s="43"/>
    </row>
    <row r="498" spans="2:5" ht="15">
      <c r="B498" s="213"/>
      <c r="C498" s="213"/>
      <c r="D498" s="213"/>
      <c r="E498" s="43"/>
    </row>
    <row r="499" spans="2:5" ht="15">
      <c r="B499" s="213"/>
      <c r="C499" s="213"/>
      <c r="D499" s="213"/>
      <c r="E499" s="43"/>
    </row>
    <row r="500" spans="2:5" ht="15">
      <c r="B500" s="213"/>
      <c r="C500" s="213"/>
      <c r="D500" s="213"/>
      <c r="E500" s="43"/>
    </row>
    <row r="501" spans="2:5" ht="15">
      <c r="B501" s="213"/>
      <c r="C501" s="213"/>
      <c r="D501" s="213"/>
      <c r="E501" s="43"/>
    </row>
    <row r="502" spans="2:5" ht="15">
      <c r="B502" s="213"/>
      <c r="C502" s="213"/>
      <c r="D502" s="213"/>
      <c r="E502" s="43"/>
    </row>
    <row r="503" spans="2:5" ht="15">
      <c r="B503" s="213"/>
      <c r="C503" s="213"/>
      <c r="D503" s="213"/>
      <c r="E503" s="43"/>
    </row>
    <row r="504" spans="2:5" ht="15">
      <c r="B504" s="213"/>
      <c r="C504" s="213"/>
      <c r="D504" s="213"/>
      <c r="E504" s="43"/>
    </row>
    <row r="505" spans="2:5" ht="15">
      <c r="B505" s="213"/>
      <c r="C505" s="213"/>
      <c r="D505" s="213"/>
      <c r="E505" s="43"/>
    </row>
    <row r="506" spans="2:5" ht="15">
      <c r="B506" s="213"/>
      <c r="C506" s="213"/>
      <c r="D506" s="213"/>
      <c r="E506" s="43"/>
    </row>
    <row r="507" spans="2:5" ht="15">
      <c r="B507" s="213"/>
      <c r="C507" s="213"/>
      <c r="D507" s="213"/>
      <c r="E507" s="43"/>
    </row>
    <row r="508" spans="2:5" ht="15">
      <c r="B508" s="213"/>
      <c r="C508" s="213"/>
      <c r="D508" s="213"/>
      <c r="E508" s="43"/>
    </row>
    <row r="509" spans="2:5" ht="15">
      <c r="B509" s="213"/>
      <c r="C509" s="213"/>
      <c r="D509" s="213"/>
      <c r="E509" s="43"/>
    </row>
    <row r="510" spans="2:5" ht="15">
      <c r="B510" s="213"/>
      <c r="C510" s="213"/>
      <c r="D510" s="213"/>
      <c r="E510" s="43"/>
    </row>
    <row r="511" spans="2:5" ht="15">
      <c r="B511" s="213"/>
      <c r="C511" s="213"/>
      <c r="D511" s="213"/>
      <c r="E511" s="43"/>
    </row>
    <row r="512" spans="2:5" ht="15">
      <c r="B512" s="213"/>
      <c r="C512" s="213"/>
      <c r="D512" s="213"/>
      <c r="E512" s="43"/>
    </row>
    <row r="513" ht="15">
      <c r="E513" s="43"/>
    </row>
    <row r="514" ht="15">
      <c r="E514" s="43"/>
    </row>
    <row r="515" spans="2:5" ht="15">
      <c r="B515" s="40"/>
      <c r="C515" s="40"/>
      <c r="D515" s="40"/>
      <c r="E515" s="43"/>
    </row>
    <row r="516" spans="2:5" ht="15">
      <c r="B516" s="40"/>
      <c r="C516" s="40"/>
      <c r="D516" s="40"/>
      <c r="E516" s="43"/>
    </row>
    <row r="517" spans="2:5" ht="15">
      <c r="B517" s="40"/>
      <c r="C517" s="40"/>
      <c r="D517" s="40"/>
      <c r="E517" s="43"/>
    </row>
    <row r="518" spans="2:5" ht="15">
      <c r="B518" s="40"/>
      <c r="C518" s="40"/>
      <c r="D518" s="40"/>
      <c r="E518" s="43"/>
    </row>
    <row r="519" spans="2:5" ht="15">
      <c r="B519" s="40"/>
      <c r="C519" s="40"/>
      <c r="D519" s="40"/>
      <c r="E519" s="43"/>
    </row>
    <row r="520" spans="2:5" ht="15">
      <c r="B520" s="40"/>
      <c r="C520" s="40"/>
      <c r="D520" s="40"/>
      <c r="E520" s="43"/>
    </row>
    <row r="521" spans="2:5" ht="15">
      <c r="B521" s="40"/>
      <c r="C521" s="40"/>
      <c r="D521" s="40"/>
      <c r="E521" s="43"/>
    </row>
    <row r="522" spans="2:5" ht="15">
      <c r="B522" s="40"/>
      <c r="C522" s="40"/>
      <c r="D522" s="40"/>
      <c r="E522" s="43"/>
    </row>
    <row r="523" spans="2:5" ht="15">
      <c r="B523" s="40"/>
      <c r="C523" s="40"/>
      <c r="D523" s="40"/>
      <c r="E523" s="43"/>
    </row>
    <row r="524" spans="2:5" ht="15">
      <c r="B524" s="40"/>
      <c r="C524" s="40"/>
      <c r="D524" s="40"/>
      <c r="E524" s="43"/>
    </row>
    <row r="525" spans="2:5" ht="15">
      <c r="B525" s="40"/>
      <c r="C525" s="40"/>
      <c r="D525" s="40"/>
      <c r="E525" s="43"/>
    </row>
    <row r="526" spans="2:5" ht="15">
      <c r="B526" s="40"/>
      <c r="C526" s="40"/>
      <c r="D526" s="40"/>
      <c r="E526" s="43"/>
    </row>
    <row r="527" spans="2:5" ht="15">
      <c r="B527" s="40"/>
      <c r="C527" s="40"/>
      <c r="D527" s="40"/>
      <c r="E527" s="43"/>
    </row>
    <row r="528" spans="2:5" ht="15">
      <c r="B528" s="40"/>
      <c r="C528" s="40"/>
      <c r="D528" s="40"/>
      <c r="E528" s="43"/>
    </row>
    <row r="529" spans="2:5" ht="15">
      <c r="B529" s="40"/>
      <c r="C529" s="40"/>
      <c r="D529" s="40"/>
      <c r="E529" s="43"/>
    </row>
    <row r="530" spans="2:5" ht="15">
      <c r="B530" s="40"/>
      <c r="C530" s="40"/>
      <c r="D530" s="40"/>
      <c r="E530" s="43"/>
    </row>
    <row r="531" spans="2:5" ht="15">
      <c r="B531" s="40"/>
      <c r="C531" s="40"/>
      <c r="D531" s="40"/>
      <c r="E531" s="43"/>
    </row>
    <row r="532" spans="2:5" ht="15">
      <c r="B532" s="40"/>
      <c r="C532" s="40"/>
      <c r="D532" s="40"/>
      <c r="E532" s="43"/>
    </row>
    <row r="533" spans="2:5" ht="15">
      <c r="B533" s="40"/>
      <c r="C533" s="40"/>
      <c r="D533" s="40"/>
      <c r="E533" s="43"/>
    </row>
    <row r="534" spans="2:5" ht="15">
      <c r="B534" s="40"/>
      <c r="C534" s="40"/>
      <c r="D534" s="40"/>
      <c r="E534" s="43"/>
    </row>
    <row r="535" spans="2:5" ht="15">
      <c r="B535" s="40"/>
      <c r="C535" s="40"/>
      <c r="D535" s="40"/>
      <c r="E535" s="43"/>
    </row>
    <row r="536" spans="2:5" ht="15">
      <c r="B536" s="40"/>
      <c r="C536" s="40"/>
      <c r="D536" s="40"/>
      <c r="E536" s="43"/>
    </row>
    <row r="537" spans="2:5" ht="15">
      <c r="B537" s="40"/>
      <c r="C537" s="40"/>
      <c r="D537" s="40"/>
      <c r="E537" s="43"/>
    </row>
    <row r="538" spans="2:5" ht="15">
      <c r="B538" s="40"/>
      <c r="C538" s="40"/>
      <c r="D538" s="40"/>
      <c r="E538" s="43"/>
    </row>
    <row r="539" spans="2:5" ht="15">
      <c r="B539" s="40"/>
      <c r="C539" s="40"/>
      <c r="D539" s="40"/>
      <c r="E539" s="43"/>
    </row>
    <row r="540" spans="2:5" ht="15">
      <c r="B540" s="40"/>
      <c r="C540" s="40"/>
      <c r="D540" s="40"/>
      <c r="E540" s="43"/>
    </row>
    <row r="541" spans="2:5" ht="15">
      <c r="B541" s="40"/>
      <c r="C541" s="40"/>
      <c r="D541" s="40"/>
      <c r="E541" s="43"/>
    </row>
    <row r="542" spans="2:5" ht="15">
      <c r="B542" s="40"/>
      <c r="C542" s="40"/>
      <c r="D542" s="40"/>
      <c r="E542" s="43"/>
    </row>
    <row r="543" spans="2:5" ht="15">
      <c r="B543" s="40"/>
      <c r="C543" s="40"/>
      <c r="D543" s="40"/>
      <c r="E543" s="43"/>
    </row>
    <row r="544" spans="2:5" ht="15">
      <c r="B544" s="40"/>
      <c r="C544" s="40"/>
      <c r="D544" s="40"/>
      <c r="E544" s="43"/>
    </row>
    <row r="545" spans="2:5" ht="15">
      <c r="B545" s="40"/>
      <c r="C545" s="40"/>
      <c r="D545" s="40"/>
      <c r="E545" s="43"/>
    </row>
    <row r="546" spans="2:5" ht="15">
      <c r="B546" s="40"/>
      <c r="C546" s="40"/>
      <c r="D546" s="40"/>
      <c r="E546" s="43"/>
    </row>
    <row r="547" spans="2:5" ht="15">
      <c r="B547" s="40"/>
      <c r="C547" s="40"/>
      <c r="D547" s="40"/>
      <c r="E547" s="43"/>
    </row>
    <row r="548" spans="2:5" ht="15">
      <c r="B548" s="40"/>
      <c r="C548" s="40"/>
      <c r="D548" s="40"/>
      <c r="E548" s="43"/>
    </row>
    <row r="549" spans="2:5" ht="15">
      <c r="B549" s="40"/>
      <c r="C549" s="40"/>
      <c r="D549" s="40"/>
      <c r="E549" s="43"/>
    </row>
    <row r="550" spans="2:5" ht="15">
      <c r="B550" s="40"/>
      <c r="C550" s="40"/>
      <c r="D550" s="40"/>
      <c r="E550" s="43"/>
    </row>
    <row r="551" spans="2:5" ht="15">
      <c r="B551" s="40"/>
      <c r="C551" s="40"/>
      <c r="D551" s="40"/>
      <c r="E551" s="43"/>
    </row>
    <row r="552" spans="2:5" ht="15">
      <c r="B552" s="40"/>
      <c r="C552" s="40"/>
      <c r="D552" s="40"/>
      <c r="E552" s="43"/>
    </row>
    <row r="553" spans="2:5" ht="15">
      <c r="B553" s="40"/>
      <c r="C553" s="40"/>
      <c r="D553" s="40"/>
      <c r="E553" s="43"/>
    </row>
    <row r="554" spans="2:5" ht="15">
      <c r="B554" s="40"/>
      <c r="C554" s="40"/>
      <c r="D554" s="40"/>
      <c r="E554" s="43"/>
    </row>
    <row r="555" spans="2:5" ht="15">
      <c r="B555" s="40"/>
      <c r="C555" s="40"/>
      <c r="D555" s="40"/>
      <c r="E555" s="43"/>
    </row>
    <row r="556" spans="2:5" ht="15">
      <c r="B556" s="40"/>
      <c r="C556" s="40"/>
      <c r="D556" s="40"/>
      <c r="E556" s="43"/>
    </row>
    <row r="557" spans="2:5" ht="15">
      <c r="B557" s="40"/>
      <c r="C557" s="40"/>
      <c r="D557" s="40"/>
      <c r="E557" s="43"/>
    </row>
    <row r="558" spans="2:5" ht="15">
      <c r="B558" s="40"/>
      <c r="C558" s="40"/>
      <c r="D558" s="40"/>
      <c r="E558" s="43"/>
    </row>
    <row r="559" spans="2:5" ht="15">
      <c r="B559" s="40"/>
      <c r="C559" s="40"/>
      <c r="D559" s="40"/>
      <c r="E559" s="43"/>
    </row>
    <row r="560" spans="2:5" ht="15">
      <c r="B560" s="40"/>
      <c r="C560" s="40"/>
      <c r="D560" s="40"/>
      <c r="E560" s="43"/>
    </row>
    <row r="561" spans="2:5" ht="15">
      <c r="B561" s="40"/>
      <c r="C561" s="40"/>
      <c r="D561" s="40"/>
      <c r="E561" s="43"/>
    </row>
    <row r="562" spans="2:5" ht="15">
      <c r="B562" s="40"/>
      <c r="C562" s="40"/>
      <c r="D562" s="40"/>
      <c r="E562" s="43"/>
    </row>
    <row r="563" spans="2:5" ht="15">
      <c r="B563" s="40"/>
      <c r="C563" s="40"/>
      <c r="D563" s="40"/>
      <c r="E563" s="43"/>
    </row>
    <row r="564" spans="2:5" ht="15">
      <c r="B564" s="40"/>
      <c r="C564" s="40"/>
      <c r="D564" s="40"/>
      <c r="E564" s="43"/>
    </row>
    <row r="565" spans="2:5" ht="15">
      <c r="B565" s="40"/>
      <c r="C565" s="40"/>
      <c r="D565" s="40"/>
      <c r="E565" s="43"/>
    </row>
    <row r="566" spans="2:5" ht="15">
      <c r="B566" s="40"/>
      <c r="C566" s="40"/>
      <c r="D566" s="40"/>
      <c r="E566" s="43"/>
    </row>
    <row r="567" spans="2:5" ht="15">
      <c r="B567" s="40"/>
      <c r="C567" s="40"/>
      <c r="D567" s="40"/>
      <c r="E567" s="43"/>
    </row>
    <row r="568" spans="2:5" ht="15">
      <c r="B568" s="40"/>
      <c r="C568" s="40"/>
      <c r="D568" s="40"/>
      <c r="E568" s="43"/>
    </row>
    <row r="569" spans="2:5" ht="15">
      <c r="B569" s="40"/>
      <c r="C569" s="40"/>
      <c r="D569" s="40"/>
      <c r="E569" s="43"/>
    </row>
    <row r="570" spans="2:5" ht="15">
      <c r="B570" s="40"/>
      <c r="C570" s="40"/>
      <c r="D570" s="40"/>
      <c r="E570" s="43"/>
    </row>
    <row r="571" spans="2:5" ht="15">
      <c r="B571" s="40"/>
      <c r="C571" s="40"/>
      <c r="D571" s="40"/>
      <c r="E571" s="43"/>
    </row>
    <row r="572" spans="2:5" ht="15">
      <c r="B572" s="40"/>
      <c r="C572" s="40"/>
      <c r="D572" s="40"/>
      <c r="E572" s="43"/>
    </row>
    <row r="573" spans="2:5" ht="15">
      <c r="B573" s="40"/>
      <c r="C573" s="40"/>
      <c r="D573" s="40"/>
      <c r="E573" s="43"/>
    </row>
    <row r="574" spans="2:5" ht="15">
      <c r="B574" s="40"/>
      <c r="C574" s="40"/>
      <c r="D574" s="40"/>
      <c r="E574" s="43"/>
    </row>
    <row r="575" spans="2:5" ht="15">
      <c r="B575" s="40"/>
      <c r="C575" s="40"/>
      <c r="D575" s="40"/>
      <c r="E575" s="43"/>
    </row>
    <row r="576" spans="2:5" ht="15">
      <c r="B576" s="40"/>
      <c r="C576" s="40"/>
      <c r="D576" s="40"/>
      <c r="E576" s="43"/>
    </row>
    <row r="577" spans="2:5" ht="15">
      <c r="B577" s="40"/>
      <c r="C577" s="40"/>
      <c r="D577" s="40"/>
      <c r="E577" s="43"/>
    </row>
    <row r="578" spans="2:5" ht="15">
      <c r="B578" s="40"/>
      <c r="C578" s="40"/>
      <c r="D578" s="40"/>
      <c r="E578" s="43"/>
    </row>
    <row r="579" spans="2:5" ht="15">
      <c r="B579" s="40"/>
      <c r="C579" s="40"/>
      <c r="D579" s="40"/>
      <c r="E579" s="43"/>
    </row>
    <row r="580" spans="2:5" ht="15">
      <c r="B580" s="40"/>
      <c r="C580" s="40"/>
      <c r="D580" s="40"/>
      <c r="E580" s="43"/>
    </row>
    <row r="581" spans="2:5" ht="15">
      <c r="B581" s="40"/>
      <c r="C581" s="40"/>
      <c r="D581" s="40"/>
      <c r="E581" s="43"/>
    </row>
    <row r="582" spans="2:5" ht="15">
      <c r="B582" s="40"/>
      <c r="C582" s="40"/>
      <c r="D582" s="40"/>
      <c r="E582" s="43"/>
    </row>
    <row r="583" spans="2:5" ht="15">
      <c r="B583" s="40"/>
      <c r="C583" s="40"/>
      <c r="D583" s="40"/>
      <c r="E583" s="43"/>
    </row>
    <row r="584" spans="2:5" ht="15">
      <c r="B584" s="40"/>
      <c r="C584" s="40"/>
      <c r="D584" s="40"/>
      <c r="E584" s="43"/>
    </row>
    <row r="585" spans="2:5" ht="15">
      <c r="B585" s="40"/>
      <c r="C585" s="40"/>
      <c r="D585" s="40"/>
      <c r="E585" s="43"/>
    </row>
    <row r="586" spans="2:5" ht="15">
      <c r="B586" s="40"/>
      <c r="C586" s="40"/>
      <c r="D586" s="40"/>
      <c r="E586" s="43"/>
    </row>
    <row r="587" spans="2:5" ht="15">
      <c r="B587" s="40"/>
      <c r="C587" s="40"/>
      <c r="D587" s="40"/>
      <c r="E587" s="43"/>
    </row>
    <row r="588" spans="2:5" ht="15">
      <c r="B588" s="40"/>
      <c r="C588" s="40"/>
      <c r="D588" s="40"/>
      <c r="E588" s="43"/>
    </row>
    <row r="589" spans="2:5" ht="15">
      <c r="B589" s="40"/>
      <c r="C589" s="40"/>
      <c r="D589" s="40"/>
      <c r="E589" s="43"/>
    </row>
    <row r="590" spans="2:5" ht="15">
      <c r="B590" s="40"/>
      <c r="C590" s="40"/>
      <c r="D590" s="40"/>
      <c r="E590" s="43"/>
    </row>
    <row r="591" spans="2:5" ht="15">
      <c r="B591" s="40"/>
      <c r="C591" s="40"/>
      <c r="D591" s="40"/>
      <c r="E591" s="43"/>
    </row>
    <row r="592" spans="2:5" ht="15">
      <c r="B592" s="40"/>
      <c r="C592" s="40"/>
      <c r="D592" s="40"/>
      <c r="E592" s="43"/>
    </row>
    <row r="593" spans="2:5" ht="15">
      <c r="B593" s="40"/>
      <c r="C593" s="40"/>
      <c r="D593" s="40"/>
      <c r="E593" s="43"/>
    </row>
    <row r="594" spans="2:5" ht="15">
      <c r="B594" s="40"/>
      <c r="C594" s="40"/>
      <c r="D594" s="40"/>
      <c r="E594" s="43"/>
    </row>
    <row r="595" spans="2:5" ht="15">
      <c r="B595" s="40"/>
      <c r="C595" s="40"/>
      <c r="D595" s="40"/>
      <c r="E595" s="43"/>
    </row>
    <row r="596" spans="2:5" ht="15">
      <c r="B596" s="40"/>
      <c r="C596" s="40"/>
      <c r="D596" s="40"/>
      <c r="E596" s="43"/>
    </row>
    <row r="597" spans="2:5" ht="15">
      <c r="B597" s="40"/>
      <c r="C597" s="40"/>
      <c r="D597" s="40"/>
      <c r="E597" s="43"/>
    </row>
    <row r="598" spans="2:5" ht="15">
      <c r="B598" s="40"/>
      <c r="C598" s="40"/>
      <c r="D598" s="40"/>
      <c r="E598" s="43"/>
    </row>
    <row r="599" spans="2:5" ht="15">
      <c r="B599" s="40"/>
      <c r="C599" s="40"/>
      <c r="D599" s="40"/>
      <c r="E599" s="43"/>
    </row>
    <row r="600" spans="2:5" ht="15">
      <c r="B600" s="40"/>
      <c r="C600" s="40"/>
      <c r="D600" s="40"/>
      <c r="E600" s="43"/>
    </row>
    <row r="601" spans="2:5" ht="15">
      <c r="B601" s="40"/>
      <c r="C601" s="40"/>
      <c r="D601" s="40"/>
      <c r="E601" s="43"/>
    </row>
    <row r="602" spans="2:5" ht="15">
      <c r="B602" s="40"/>
      <c r="C602" s="40"/>
      <c r="D602" s="40"/>
      <c r="E602" s="43"/>
    </row>
    <row r="603" spans="2:5" ht="15">
      <c r="B603" s="40"/>
      <c r="C603" s="40"/>
      <c r="D603" s="40"/>
      <c r="E603" s="43"/>
    </row>
    <row r="604" spans="2:5" ht="15">
      <c r="B604" s="40"/>
      <c r="C604" s="40"/>
      <c r="D604" s="40"/>
      <c r="E604" s="43"/>
    </row>
    <row r="605" spans="2:5" ht="15">
      <c r="B605" s="40"/>
      <c r="C605" s="40"/>
      <c r="D605" s="40"/>
      <c r="E605" s="43"/>
    </row>
    <row r="606" spans="2:5" ht="15">
      <c r="B606" s="40"/>
      <c r="C606" s="40"/>
      <c r="D606" s="40"/>
      <c r="E606" s="43"/>
    </row>
    <row r="607" spans="2:5" ht="15">
      <c r="B607" s="40"/>
      <c r="C607" s="40"/>
      <c r="D607" s="40"/>
      <c r="E607" s="43"/>
    </row>
    <row r="608" spans="2:5" ht="15">
      <c r="B608" s="40"/>
      <c r="C608" s="40"/>
      <c r="D608" s="40"/>
      <c r="E608" s="43"/>
    </row>
    <row r="609" spans="2:5" ht="15">
      <c r="B609" s="40"/>
      <c r="C609" s="40"/>
      <c r="D609" s="40"/>
      <c r="E609" s="43"/>
    </row>
    <row r="610" spans="2:5" ht="15">
      <c r="B610" s="40"/>
      <c r="C610" s="40"/>
      <c r="D610" s="40"/>
      <c r="E610" s="43"/>
    </row>
    <row r="611" spans="2:5" ht="15">
      <c r="B611" s="40"/>
      <c r="C611" s="40"/>
      <c r="D611" s="40"/>
      <c r="E611" s="43"/>
    </row>
    <row r="612" spans="2:5" ht="15">
      <c r="B612" s="40"/>
      <c r="C612" s="40"/>
      <c r="D612" s="40"/>
      <c r="E612" s="43"/>
    </row>
    <row r="613" spans="2:5" ht="15">
      <c r="B613" s="40"/>
      <c r="C613" s="40"/>
      <c r="D613" s="40"/>
      <c r="E613" s="43"/>
    </row>
    <row r="614" spans="2:5" ht="15">
      <c r="B614" s="40"/>
      <c r="C614" s="40"/>
      <c r="D614" s="40"/>
      <c r="E614" s="43"/>
    </row>
    <row r="615" spans="2:5" ht="15">
      <c r="B615" s="40"/>
      <c r="C615" s="40"/>
      <c r="D615" s="40"/>
      <c r="E615" s="43"/>
    </row>
    <row r="616" spans="2:5" ht="15">
      <c r="B616" s="40"/>
      <c r="C616" s="40"/>
      <c r="D616" s="40"/>
      <c r="E616" s="43"/>
    </row>
    <row r="617" spans="2:5" ht="15">
      <c r="B617" s="40"/>
      <c r="C617" s="40"/>
      <c r="D617" s="40"/>
      <c r="E617" s="43"/>
    </row>
    <row r="618" spans="2:5" ht="15">
      <c r="B618" s="40"/>
      <c r="C618" s="40"/>
      <c r="D618" s="40"/>
      <c r="E618" s="43"/>
    </row>
    <row r="619" spans="2:5" ht="15">
      <c r="B619" s="40"/>
      <c r="C619" s="40"/>
      <c r="D619" s="40"/>
      <c r="E619" s="43"/>
    </row>
    <row r="620" spans="2:5" ht="15">
      <c r="B620" s="40"/>
      <c r="C620" s="40"/>
      <c r="D620" s="40"/>
      <c r="E620" s="43"/>
    </row>
    <row r="621" spans="2:5" ht="15">
      <c r="B621" s="40"/>
      <c r="C621" s="40"/>
      <c r="D621" s="40"/>
      <c r="E621" s="43"/>
    </row>
    <row r="622" spans="2:5" ht="15">
      <c r="B622" s="40"/>
      <c r="C622" s="40"/>
      <c r="D622" s="40"/>
      <c r="E622" s="43"/>
    </row>
    <row r="623" spans="2:5" ht="15">
      <c r="B623" s="40"/>
      <c r="C623" s="40"/>
      <c r="D623" s="40"/>
      <c r="E623" s="43"/>
    </row>
    <row r="624" spans="2:5" ht="15">
      <c r="B624" s="40"/>
      <c r="C624" s="40"/>
      <c r="D624" s="40"/>
      <c r="E624" s="43"/>
    </row>
    <row r="625" spans="2:5" ht="15">
      <c r="B625" s="40"/>
      <c r="C625" s="40"/>
      <c r="D625" s="40"/>
      <c r="E625" s="43"/>
    </row>
    <row r="626" spans="2:5" ht="15">
      <c r="B626" s="40"/>
      <c r="C626" s="40"/>
      <c r="D626" s="40"/>
      <c r="E626" s="43"/>
    </row>
    <row r="627" spans="2:5" ht="15">
      <c r="B627" s="40"/>
      <c r="C627" s="40"/>
      <c r="D627" s="40"/>
      <c r="E627" s="43"/>
    </row>
    <row r="628" spans="2:5" ht="15">
      <c r="B628" s="40"/>
      <c r="C628" s="40"/>
      <c r="D628" s="40"/>
      <c r="E628" s="43"/>
    </row>
    <row r="629" spans="2:5" ht="15">
      <c r="B629" s="40"/>
      <c r="C629" s="40"/>
      <c r="D629" s="40"/>
      <c r="E629" s="43"/>
    </row>
    <row r="630" spans="2:5" ht="15">
      <c r="B630" s="40"/>
      <c r="C630" s="40"/>
      <c r="D630" s="40"/>
      <c r="E630" s="43"/>
    </row>
    <row r="631" spans="2:5" ht="15">
      <c r="B631" s="40"/>
      <c r="C631" s="40"/>
      <c r="D631" s="40"/>
      <c r="E631" s="43"/>
    </row>
    <row r="632" spans="2:5" ht="15">
      <c r="B632" s="40"/>
      <c r="C632" s="40"/>
      <c r="D632" s="40"/>
      <c r="E632" s="43"/>
    </row>
    <row r="633" spans="2:5" ht="15">
      <c r="B633" s="40"/>
      <c r="C633" s="40"/>
      <c r="D633" s="40"/>
      <c r="E633" s="43"/>
    </row>
    <row r="634" spans="2:5" ht="15">
      <c r="B634" s="40"/>
      <c r="C634" s="40"/>
      <c r="D634" s="40"/>
      <c r="E634" s="43"/>
    </row>
    <row r="635" spans="2:5" ht="15">
      <c r="B635" s="40"/>
      <c r="C635" s="40"/>
      <c r="D635" s="40"/>
      <c r="E635" s="43"/>
    </row>
    <row r="636" spans="2:5" ht="15">
      <c r="B636" s="40"/>
      <c r="C636" s="40"/>
      <c r="D636" s="40"/>
      <c r="E636" s="43"/>
    </row>
    <row r="637" spans="2:5" ht="15">
      <c r="B637" s="40"/>
      <c r="C637" s="40"/>
      <c r="D637" s="40"/>
      <c r="E637" s="43"/>
    </row>
    <row r="638" spans="2:5" ht="15">
      <c r="B638" s="40"/>
      <c r="C638" s="40"/>
      <c r="D638" s="40"/>
      <c r="E638" s="43"/>
    </row>
    <row r="639" spans="2:5" ht="15">
      <c r="B639" s="40"/>
      <c r="C639" s="40"/>
      <c r="D639" s="40"/>
      <c r="E639" s="43"/>
    </row>
    <row r="640" spans="2:5" ht="15">
      <c r="B640" s="40"/>
      <c r="C640" s="40"/>
      <c r="D640" s="40"/>
      <c r="E640" s="43"/>
    </row>
    <row r="641" spans="2:5" ht="15">
      <c r="B641" s="40"/>
      <c r="C641" s="40"/>
      <c r="D641" s="40"/>
      <c r="E641" s="43"/>
    </row>
    <row r="642" spans="2:5" ht="15">
      <c r="B642" s="40"/>
      <c r="C642" s="40"/>
      <c r="D642" s="40"/>
      <c r="E642" s="43"/>
    </row>
    <row r="643" spans="2:5" ht="15">
      <c r="B643" s="40"/>
      <c r="C643" s="40"/>
      <c r="D643" s="40"/>
      <c r="E643" s="43"/>
    </row>
    <row r="644" spans="2:5" ht="15">
      <c r="B644" s="40"/>
      <c r="C644" s="40"/>
      <c r="D644" s="40"/>
      <c r="E644" s="43"/>
    </row>
    <row r="645" spans="2:5" ht="15">
      <c r="B645" s="40"/>
      <c r="C645" s="40"/>
      <c r="D645" s="40"/>
      <c r="E645" s="43"/>
    </row>
    <row r="646" spans="2:5" ht="15">
      <c r="B646" s="40"/>
      <c r="C646" s="40"/>
      <c r="D646" s="40"/>
      <c r="E646" s="43"/>
    </row>
    <row r="647" spans="2:5" ht="15">
      <c r="B647" s="40"/>
      <c r="C647" s="40"/>
      <c r="D647" s="40"/>
      <c r="E647" s="43"/>
    </row>
    <row r="648" spans="2:5" ht="15">
      <c r="B648" s="40"/>
      <c r="C648" s="40"/>
      <c r="D648" s="40"/>
      <c r="E648" s="43"/>
    </row>
    <row r="649" spans="2:5" ht="15">
      <c r="B649" s="40"/>
      <c r="C649" s="40"/>
      <c r="D649" s="40"/>
      <c r="E649" s="43"/>
    </row>
    <row r="650" spans="2:5" ht="15">
      <c r="B650" s="40"/>
      <c r="C650" s="40"/>
      <c r="D650" s="40"/>
      <c r="E650" s="43"/>
    </row>
    <row r="651" spans="2:5" ht="15">
      <c r="B651" s="40"/>
      <c r="C651" s="40"/>
      <c r="D651" s="40"/>
      <c r="E651" s="43"/>
    </row>
    <row r="652" spans="2:5" ht="15">
      <c r="B652" s="40"/>
      <c r="C652" s="40"/>
      <c r="D652" s="40"/>
      <c r="E652" s="43"/>
    </row>
    <row r="653" spans="2:5" ht="15">
      <c r="B653" s="40"/>
      <c r="C653" s="40"/>
      <c r="D653" s="40"/>
      <c r="E653" s="43"/>
    </row>
    <row r="654" spans="2:5" ht="15">
      <c r="B654" s="40"/>
      <c r="C654" s="40"/>
      <c r="D654" s="40"/>
      <c r="E654" s="43"/>
    </row>
    <row r="655" spans="2:5" ht="15">
      <c r="B655" s="40"/>
      <c r="C655" s="40"/>
      <c r="D655" s="40"/>
      <c r="E655" s="43"/>
    </row>
    <row r="656" spans="2:5" ht="15">
      <c r="B656" s="40"/>
      <c r="C656" s="40"/>
      <c r="D656" s="40"/>
      <c r="E656" s="43"/>
    </row>
    <row r="657" spans="2:5" ht="15">
      <c r="B657" s="40"/>
      <c r="C657" s="40"/>
      <c r="D657" s="40"/>
      <c r="E657" s="43"/>
    </row>
    <row r="658" spans="2:5" ht="15">
      <c r="B658" s="40"/>
      <c r="C658" s="40"/>
      <c r="D658" s="40"/>
      <c r="E658" s="43"/>
    </row>
    <row r="659" spans="2:5" ht="15">
      <c r="B659" s="40"/>
      <c r="C659" s="40"/>
      <c r="D659" s="40"/>
      <c r="E659" s="43"/>
    </row>
    <row r="660" spans="2:5" ht="15">
      <c r="B660" s="40"/>
      <c r="C660" s="40"/>
      <c r="D660" s="40"/>
      <c r="E660" s="43"/>
    </row>
    <row r="661" spans="2:5" ht="15">
      <c r="B661" s="40"/>
      <c r="C661" s="40"/>
      <c r="D661" s="40"/>
      <c r="E661" s="43"/>
    </row>
    <row r="662" spans="2:5" ht="15">
      <c r="B662" s="40"/>
      <c r="C662" s="40"/>
      <c r="D662" s="40"/>
      <c r="E662" s="43"/>
    </row>
    <row r="663" spans="2:5" ht="15">
      <c r="B663" s="40"/>
      <c r="C663" s="40"/>
      <c r="D663" s="40"/>
      <c r="E663" s="43"/>
    </row>
    <row r="664" spans="2:5" ht="15">
      <c r="B664" s="40"/>
      <c r="C664" s="40"/>
      <c r="D664" s="40"/>
      <c r="E664" s="43"/>
    </row>
    <row r="665" spans="2:5" ht="15">
      <c r="B665" s="40"/>
      <c r="C665" s="40"/>
      <c r="D665" s="40"/>
      <c r="E665" s="43"/>
    </row>
    <row r="666" spans="2:5" ht="15">
      <c r="B666" s="40"/>
      <c r="C666" s="40"/>
      <c r="D666" s="40"/>
      <c r="E666" s="43"/>
    </row>
    <row r="667" spans="2:5" ht="15">
      <c r="B667" s="40"/>
      <c r="C667" s="40"/>
      <c r="D667" s="40"/>
      <c r="E667" s="43"/>
    </row>
    <row r="668" spans="2:5" ht="15">
      <c r="B668" s="40"/>
      <c r="C668" s="40"/>
      <c r="D668" s="40"/>
      <c r="E668" s="43"/>
    </row>
    <row r="669" spans="2:5" ht="15">
      <c r="B669" s="40"/>
      <c r="C669" s="40"/>
      <c r="D669" s="40"/>
      <c r="E669" s="43"/>
    </row>
    <row r="670" spans="2:5" ht="15">
      <c r="B670" s="40"/>
      <c r="C670" s="40"/>
      <c r="D670" s="40"/>
      <c r="E670" s="43"/>
    </row>
    <row r="671" spans="2:5" ht="15">
      <c r="B671" s="40"/>
      <c r="C671" s="40"/>
      <c r="D671" s="40"/>
      <c r="E671" s="43"/>
    </row>
    <row r="672" spans="2:5" ht="15">
      <c r="B672" s="40"/>
      <c r="C672" s="40"/>
      <c r="D672" s="40"/>
      <c r="E672" s="43"/>
    </row>
    <row r="673" spans="2:5" ht="15">
      <c r="B673" s="40"/>
      <c r="C673" s="40"/>
      <c r="D673" s="40"/>
      <c r="E673" s="43"/>
    </row>
    <row r="674" spans="2:5" ht="15">
      <c r="B674" s="40"/>
      <c r="C674" s="40"/>
      <c r="D674" s="40"/>
      <c r="E674" s="43"/>
    </row>
    <row r="675" spans="2:5" ht="15">
      <c r="B675" s="40"/>
      <c r="C675" s="40"/>
      <c r="D675" s="40"/>
      <c r="E675" s="43"/>
    </row>
    <row r="676" spans="2:5" ht="15">
      <c r="B676" s="40"/>
      <c r="C676" s="40"/>
      <c r="D676" s="40"/>
      <c r="E676" s="43"/>
    </row>
    <row r="677" spans="2:5" ht="15">
      <c r="B677" s="40"/>
      <c r="C677" s="40"/>
      <c r="D677" s="40"/>
      <c r="E677" s="43"/>
    </row>
    <row r="678" spans="2:5" ht="15">
      <c r="B678" s="40"/>
      <c r="C678" s="40"/>
      <c r="D678" s="40"/>
      <c r="E678" s="43"/>
    </row>
    <row r="679" spans="2:5" ht="15">
      <c r="B679" s="40"/>
      <c r="C679" s="40"/>
      <c r="D679" s="40"/>
      <c r="E679" s="43"/>
    </row>
    <row r="680" spans="2:5" ht="15">
      <c r="B680" s="40"/>
      <c r="C680" s="40"/>
      <c r="D680" s="40"/>
      <c r="E680" s="43"/>
    </row>
    <row r="681" spans="2:5" ht="15">
      <c r="B681" s="40"/>
      <c r="C681" s="40"/>
      <c r="D681" s="40"/>
      <c r="E681" s="43"/>
    </row>
    <row r="682" spans="2:5" ht="15">
      <c r="B682" s="40"/>
      <c r="C682" s="40"/>
      <c r="D682" s="40"/>
      <c r="E682" s="43"/>
    </row>
    <row r="683" spans="2:5" ht="15">
      <c r="B683" s="40"/>
      <c r="C683" s="40"/>
      <c r="D683" s="40"/>
      <c r="E683" s="43"/>
    </row>
    <row r="684" spans="2:5" ht="15">
      <c r="B684" s="40"/>
      <c r="C684" s="40"/>
      <c r="D684" s="40"/>
      <c r="E684" s="43"/>
    </row>
    <row r="685" spans="2:5" ht="15">
      <c r="B685" s="40"/>
      <c r="C685" s="40"/>
      <c r="D685" s="40"/>
      <c r="E685" s="43"/>
    </row>
    <row r="686" spans="2:5" ht="15">
      <c r="B686" s="40"/>
      <c r="C686" s="40"/>
      <c r="D686" s="40"/>
      <c r="E686" s="43"/>
    </row>
    <row r="687" spans="2:5" ht="15">
      <c r="B687" s="40"/>
      <c r="C687" s="40"/>
      <c r="D687" s="40"/>
      <c r="E687" s="43"/>
    </row>
    <row r="688" spans="2:5" ht="15">
      <c r="B688" s="40"/>
      <c r="C688" s="40"/>
      <c r="D688" s="40"/>
      <c r="E688" s="43"/>
    </row>
    <row r="689" spans="2:5" ht="15">
      <c r="B689" s="40"/>
      <c r="C689" s="40"/>
      <c r="D689" s="40"/>
      <c r="E689" s="43"/>
    </row>
    <row r="690" spans="2:5" ht="15">
      <c r="B690" s="40"/>
      <c r="C690" s="40"/>
      <c r="D690" s="40"/>
      <c r="E690" s="43"/>
    </row>
    <row r="691" spans="2:5" ht="15">
      <c r="B691" s="40"/>
      <c r="C691" s="40"/>
      <c r="D691" s="40"/>
      <c r="E691" s="43"/>
    </row>
    <row r="692" spans="2:5" ht="15">
      <c r="B692" s="40"/>
      <c r="C692" s="40"/>
      <c r="D692" s="40"/>
      <c r="E692" s="43"/>
    </row>
    <row r="693" spans="2:5" ht="15">
      <c r="B693" s="40"/>
      <c r="C693" s="40"/>
      <c r="D693" s="40"/>
      <c r="E693" s="43"/>
    </row>
    <row r="694" spans="2:5" ht="15">
      <c r="B694" s="40"/>
      <c r="C694" s="40"/>
      <c r="D694" s="40"/>
      <c r="E694" s="43"/>
    </row>
    <row r="695" spans="2:5" ht="15">
      <c r="B695" s="40"/>
      <c r="C695" s="40"/>
      <c r="D695" s="40"/>
      <c r="E695" s="43"/>
    </row>
    <row r="696" spans="2:5" ht="15">
      <c r="B696" s="40"/>
      <c r="C696" s="40"/>
      <c r="D696" s="40"/>
      <c r="E696" s="43"/>
    </row>
    <row r="697" spans="2:5" ht="15">
      <c r="B697" s="40"/>
      <c r="C697" s="40"/>
      <c r="D697" s="40"/>
      <c r="E697" s="43"/>
    </row>
    <row r="698" spans="2:5" ht="15">
      <c r="B698" s="40"/>
      <c r="C698" s="40"/>
      <c r="D698" s="40"/>
      <c r="E698" s="43"/>
    </row>
    <row r="699" spans="2:5" ht="15">
      <c r="B699" s="40"/>
      <c r="C699" s="40"/>
      <c r="D699" s="40"/>
      <c r="E699" s="43"/>
    </row>
    <row r="700" spans="2:5" ht="15">
      <c r="B700" s="40"/>
      <c r="C700" s="40"/>
      <c r="D700" s="40"/>
      <c r="E700" s="43"/>
    </row>
    <row r="701" spans="2:5" ht="15">
      <c r="B701" s="40"/>
      <c r="C701" s="40"/>
      <c r="D701" s="40"/>
      <c r="E701" s="43"/>
    </row>
    <row r="702" spans="2:5" ht="15">
      <c r="B702" s="40"/>
      <c r="C702" s="40"/>
      <c r="D702" s="40"/>
      <c r="E702" s="43"/>
    </row>
    <row r="703" spans="2:5" ht="15">
      <c r="B703" s="40"/>
      <c r="C703" s="40"/>
      <c r="D703" s="40"/>
      <c r="E703" s="43"/>
    </row>
    <row r="704" spans="2:5" ht="15">
      <c r="B704" s="40"/>
      <c r="C704" s="40"/>
      <c r="D704" s="40"/>
      <c r="E704" s="43"/>
    </row>
    <row r="705" spans="2:5" ht="15">
      <c r="B705" s="40"/>
      <c r="C705" s="40"/>
      <c r="D705" s="40"/>
      <c r="E705" s="43"/>
    </row>
    <row r="706" spans="2:5" ht="15">
      <c r="B706" s="40"/>
      <c r="C706" s="40"/>
      <c r="D706" s="40"/>
      <c r="E706" s="43"/>
    </row>
    <row r="707" spans="2:5" ht="15">
      <c r="B707" s="40"/>
      <c r="C707" s="40"/>
      <c r="D707" s="40"/>
      <c r="E707" s="43"/>
    </row>
    <row r="708" spans="2:5" ht="15">
      <c r="B708" s="40"/>
      <c r="C708" s="40"/>
      <c r="D708" s="40"/>
      <c r="E708" s="43"/>
    </row>
    <row r="709" spans="2:5" ht="15">
      <c r="B709" s="40"/>
      <c r="C709" s="40"/>
      <c r="D709" s="40"/>
      <c r="E709" s="43"/>
    </row>
    <row r="710" spans="2:5" ht="15">
      <c r="B710" s="40"/>
      <c r="C710" s="40"/>
      <c r="D710" s="40"/>
      <c r="E710" s="43"/>
    </row>
    <row r="711" spans="2:5" ht="15">
      <c r="B711" s="40"/>
      <c r="C711" s="40"/>
      <c r="D711" s="40"/>
      <c r="E711" s="43"/>
    </row>
    <row r="712" spans="2:5" ht="15">
      <c r="B712" s="40"/>
      <c r="C712" s="40"/>
      <c r="D712" s="40"/>
      <c r="E712" s="43"/>
    </row>
    <row r="713" spans="2:5" ht="15">
      <c r="B713" s="40"/>
      <c r="C713" s="40"/>
      <c r="D713" s="40"/>
      <c r="E713" s="43"/>
    </row>
    <row r="714" spans="2:5" ht="15">
      <c r="B714" s="40"/>
      <c r="C714" s="40"/>
      <c r="D714" s="40"/>
      <c r="E714" s="43"/>
    </row>
    <row r="715" spans="2:5" ht="15">
      <c r="B715" s="40"/>
      <c r="C715" s="40"/>
      <c r="D715" s="40"/>
      <c r="E715" s="43"/>
    </row>
    <row r="716" spans="2:5" ht="15">
      <c r="B716" s="40"/>
      <c r="C716" s="40"/>
      <c r="D716" s="40"/>
      <c r="E716" s="43"/>
    </row>
    <row r="717" spans="2:5" ht="15">
      <c r="B717" s="40"/>
      <c r="C717" s="40"/>
      <c r="D717" s="40"/>
      <c r="E717" s="43"/>
    </row>
    <row r="718" spans="2:5" ht="15">
      <c r="B718" s="40"/>
      <c r="C718" s="40"/>
      <c r="D718" s="40"/>
      <c r="E718" s="43"/>
    </row>
    <row r="719" spans="2:5" ht="15">
      <c r="B719" s="40"/>
      <c r="C719" s="40"/>
      <c r="D719" s="40"/>
      <c r="E719" s="43"/>
    </row>
    <row r="720" spans="2:5" ht="15">
      <c r="B720" s="40"/>
      <c r="C720" s="40"/>
      <c r="D720" s="40"/>
      <c r="E720" s="43"/>
    </row>
    <row r="721" spans="2:5" ht="15">
      <c r="B721" s="40"/>
      <c r="C721" s="40"/>
      <c r="D721" s="40"/>
      <c r="E721" s="43"/>
    </row>
    <row r="722" spans="2:5" ht="15">
      <c r="B722" s="40"/>
      <c r="C722" s="40"/>
      <c r="D722" s="40"/>
      <c r="E722" s="43"/>
    </row>
    <row r="723" spans="2:5" ht="15">
      <c r="B723" s="40"/>
      <c r="C723" s="40"/>
      <c r="D723" s="40"/>
      <c r="E723" s="43"/>
    </row>
    <row r="724" spans="2:5" ht="15">
      <c r="B724" s="40"/>
      <c r="C724" s="40"/>
      <c r="D724" s="40"/>
      <c r="E724" s="43"/>
    </row>
    <row r="725" spans="2:5" ht="15">
      <c r="B725" s="40"/>
      <c r="C725" s="40"/>
      <c r="D725" s="40"/>
      <c r="E725" s="43"/>
    </row>
    <row r="726" spans="2:5" ht="15">
      <c r="B726" s="40"/>
      <c r="C726" s="40"/>
      <c r="D726" s="40"/>
      <c r="E726" s="43"/>
    </row>
    <row r="727" spans="2:5" ht="15">
      <c r="B727" s="40"/>
      <c r="C727" s="40"/>
      <c r="D727" s="40"/>
      <c r="E727" s="43"/>
    </row>
    <row r="728" spans="2:5" ht="15">
      <c r="B728" s="40"/>
      <c r="C728" s="40"/>
      <c r="D728" s="40"/>
      <c r="E728" s="43"/>
    </row>
    <row r="729" spans="2:5" ht="15">
      <c r="B729" s="40"/>
      <c r="C729" s="40"/>
      <c r="D729" s="40"/>
      <c r="E729" s="43"/>
    </row>
    <row r="730" spans="2:5" ht="15">
      <c r="B730" s="40"/>
      <c r="C730" s="40"/>
      <c r="D730" s="40"/>
      <c r="E730" s="43"/>
    </row>
    <row r="731" spans="2:5" ht="15">
      <c r="B731" s="40"/>
      <c r="C731" s="40"/>
      <c r="D731" s="40"/>
      <c r="E731" s="43"/>
    </row>
    <row r="732" spans="2:5" ht="15">
      <c r="B732" s="40"/>
      <c r="C732" s="40"/>
      <c r="D732" s="40"/>
      <c r="E732" s="43"/>
    </row>
    <row r="733" spans="2:5" ht="15">
      <c r="B733" s="40"/>
      <c r="C733" s="40"/>
      <c r="D733" s="40"/>
      <c r="E733" s="43"/>
    </row>
    <row r="734" spans="2:5" ht="15">
      <c r="B734" s="40"/>
      <c r="C734" s="40"/>
      <c r="D734" s="40"/>
      <c r="E734" s="43"/>
    </row>
    <row r="735" spans="2:5" ht="15">
      <c r="B735" s="40"/>
      <c r="C735" s="40"/>
      <c r="D735" s="40"/>
      <c r="E735" s="43"/>
    </row>
    <row r="736" spans="2:5" ht="15">
      <c r="B736" s="40"/>
      <c r="C736" s="40"/>
      <c r="D736" s="40"/>
      <c r="E736" s="43"/>
    </row>
    <row r="737" spans="2:5" ht="15">
      <c r="B737" s="40"/>
      <c r="C737" s="40"/>
      <c r="D737" s="40"/>
      <c r="E737" s="43"/>
    </row>
    <row r="738" spans="2:5" ht="15">
      <c r="B738" s="40"/>
      <c r="C738" s="40"/>
      <c r="D738" s="40"/>
      <c r="E738" s="43"/>
    </row>
    <row r="739" spans="2:5" ht="15">
      <c r="B739" s="40"/>
      <c r="C739" s="40"/>
      <c r="D739" s="40"/>
      <c r="E739" s="43"/>
    </row>
    <row r="740" spans="2:5" ht="15">
      <c r="B740" s="40"/>
      <c r="C740" s="40"/>
      <c r="D740" s="40"/>
      <c r="E740" s="43"/>
    </row>
    <row r="741" spans="2:5" ht="15">
      <c r="B741" s="40"/>
      <c r="C741" s="40"/>
      <c r="D741" s="40"/>
      <c r="E741" s="43"/>
    </row>
    <row r="742" spans="2:5" ht="15">
      <c r="B742" s="40"/>
      <c r="C742" s="40"/>
      <c r="D742" s="40"/>
      <c r="E742" s="43"/>
    </row>
    <row r="743" spans="2:5" ht="15">
      <c r="B743" s="40"/>
      <c r="C743" s="40"/>
      <c r="D743" s="40"/>
      <c r="E743" s="43"/>
    </row>
  </sheetData>
  <sheetProtection/>
  <mergeCells count="12">
    <mergeCell ref="A11:E11"/>
    <mergeCell ref="B8:E8"/>
    <mergeCell ref="B6:E6"/>
    <mergeCell ref="B7:E7"/>
    <mergeCell ref="A465:E465"/>
    <mergeCell ref="D12:E12"/>
    <mergeCell ref="A10:E10"/>
    <mergeCell ref="B1:E1"/>
    <mergeCell ref="B2:E2"/>
    <mergeCell ref="B3:E3"/>
    <mergeCell ref="B4:E4"/>
    <mergeCell ref="B5:E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595"/>
  <sheetViews>
    <sheetView zoomScalePageLayoutView="0" workbookViewId="0" topLeftCell="A1">
      <selection activeCell="I8" sqref="I8"/>
    </sheetView>
  </sheetViews>
  <sheetFormatPr defaultColWidth="9.125" defaultRowHeight="12.75"/>
  <cols>
    <col min="1" max="1" width="72.25390625" style="64" customWidth="1"/>
    <col min="2" max="2" width="5.875" style="64" customWidth="1"/>
    <col min="3" max="3" width="14.625" style="64" customWidth="1"/>
    <col min="4" max="4" width="5.125" style="66" customWidth="1"/>
    <col min="5" max="6" width="14.00390625" style="228" customWidth="1"/>
    <col min="7" max="7" width="11.125" style="64" customWidth="1"/>
    <col min="8" max="16384" width="9.125" style="64" customWidth="1"/>
  </cols>
  <sheetData>
    <row r="1" spans="1:6" ht="15">
      <c r="A1" s="356" t="s">
        <v>681</v>
      </c>
      <c r="B1" s="356"/>
      <c r="C1" s="356"/>
      <c r="D1" s="356"/>
      <c r="E1" s="356"/>
      <c r="F1" s="356"/>
    </row>
    <row r="2" spans="1:6" ht="15">
      <c r="A2" s="356" t="s">
        <v>680</v>
      </c>
      <c r="B2" s="356"/>
      <c r="C2" s="356"/>
      <c r="D2" s="356"/>
      <c r="E2" s="356"/>
      <c r="F2" s="356"/>
    </row>
    <row r="3" spans="1:6" ht="15">
      <c r="A3" s="356" t="s">
        <v>682</v>
      </c>
      <c r="B3" s="356"/>
      <c r="C3" s="356"/>
      <c r="D3" s="356"/>
      <c r="E3" s="356"/>
      <c r="F3" s="356"/>
    </row>
    <row r="4" spans="1:6" ht="15">
      <c r="A4" s="356" t="s">
        <v>678</v>
      </c>
      <c r="B4" s="356"/>
      <c r="C4" s="356"/>
      <c r="D4" s="356"/>
      <c r="E4" s="356"/>
      <c r="F4" s="356"/>
    </row>
    <row r="5" spans="1:6" ht="15">
      <c r="A5" s="356" t="s">
        <v>293</v>
      </c>
      <c r="B5" s="356"/>
      <c r="C5" s="356"/>
      <c r="D5" s="356"/>
      <c r="E5" s="356"/>
      <c r="F5" s="356"/>
    </row>
    <row r="6" spans="1:6" ht="15">
      <c r="A6" s="357" t="s">
        <v>1131</v>
      </c>
      <c r="B6" s="357"/>
      <c r="C6" s="357"/>
      <c r="D6" s="357"/>
      <c r="E6" s="357"/>
      <c r="F6" s="357"/>
    </row>
    <row r="7" spans="1:6" ht="15">
      <c r="A7" s="229"/>
      <c r="B7" s="229"/>
      <c r="C7" s="357" t="s">
        <v>1225</v>
      </c>
      <c r="D7" s="358"/>
      <c r="E7" s="358"/>
      <c r="F7" s="358"/>
    </row>
    <row r="8" spans="1:6" ht="15">
      <c r="A8" s="127"/>
      <c r="B8" s="127"/>
      <c r="C8" s="127"/>
      <c r="D8" s="127"/>
      <c r="E8" s="127"/>
      <c r="F8" s="127"/>
    </row>
    <row r="9" spans="1:6" ht="68.25" customHeight="1">
      <c r="A9" s="362" t="s">
        <v>373</v>
      </c>
      <c r="B9" s="362"/>
      <c r="C9" s="362"/>
      <c r="D9" s="362"/>
      <c r="E9" s="362"/>
      <c r="F9" s="362"/>
    </row>
    <row r="10" spans="4:6" ht="15">
      <c r="D10" s="359" t="s">
        <v>679</v>
      </c>
      <c r="E10" s="359"/>
      <c r="F10" s="359"/>
    </row>
    <row r="11" spans="1:6" s="196" customFormat="1" ht="15">
      <c r="A11" s="360" t="s">
        <v>1072</v>
      </c>
      <c r="B11" s="360" t="s">
        <v>570</v>
      </c>
      <c r="C11" s="360" t="s">
        <v>27</v>
      </c>
      <c r="D11" s="360" t="s">
        <v>571</v>
      </c>
      <c r="E11" s="363" t="s">
        <v>1056</v>
      </c>
      <c r="F11" s="364"/>
    </row>
    <row r="12" spans="1:6" s="196" customFormat="1" ht="15">
      <c r="A12" s="361"/>
      <c r="B12" s="361"/>
      <c r="C12" s="361"/>
      <c r="D12" s="361"/>
      <c r="E12" s="195" t="s">
        <v>29</v>
      </c>
      <c r="F12" s="195" t="s">
        <v>30</v>
      </c>
    </row>
    <row r="13" spans="1:6" s="196" customFormat="1" ht="15">
      <c r="A13" s="42">
        <v>1</v>
      </c>
      <c r="B13" s="197">
        <v>2</v>
      </c>
      <c r="C13" s="72">
        <v>3</v>
      </c>
      <c r="D13" s="72">
        <v>4</v>
      </c>
      <c r="E13" s="216">
        <v>5</v>
      </c>
      <c r="F13" s="195">
        <v>6</v>
      </c>
    </row>
    <row r="14" spans="1:6" s="198" customFormat="1" ht="15">
      <c r="A14" s="186" t="s">
        <v>572</v>
      </c>
      <c r="B14" s="86" t="s">
        <v>1060</v>
      </c>
      <c r="C14" s="86"/>
      <c r="D14" s="86"/>
      <c r="E14" s="193">
        <f>E15+E22+E44+E49</f>
        <v>83136.3</v>
      </c>
      <c r="F14" s="193">
        <f>F15+F22+F44+F49</f>
        <v>83249.3</v>
      </c>
    </row>
    <row r="15" spans="1:6" s="198" customFormat="1" ht="46.5">
      <c r="A15" s="87" t="s">
        <v>731</v>
      </c>
      <c r="B15" s="88" t="s">
        <v>593</v>
      </c>
      <c r="C15" s="86"/>
      <c r="D15" s="86"/>
      <c r="E15" s="54">
        <f>E18</f>
        <v>3396</v>
      </c>
      <c r="F15" s="54">
        <f>F18</f>
        <v>3396</v>
      </c>
    </row>
    <row r="16" spans="1:7" s="198" customFormat="1" ht="46.5">
      <c r="A16" s="87" t="s">
        <v>768</v>
      </c>
      <c r="B16" s="88" t="s">
        <v>593</v>
      </c>
      <c r="C16" s="88" t="s">
        <v>240</v>
      </c>
      <c r="D16" s="86"/>
      <c r="E16" s="54">
        <f>E17</f>
        <v>3396</v>
      </c>
      <c r="F16" s="54">
        <f>F17</f>
        <v>3396</v>
      </c>
      <c r="G16" s="199"/>
    </row>
    <row r="17" spans="1:7" s="198" customFormat="1" ht="30.75">
      <c r="A17" s="87" t="s">
        <v>241</v>
      </c>
      <c r="B17" s="88" t="s">
        <v>593</v>
      </c>
      <c r="C17" s="88" t="s">
        <v>242</v>
      </c>
      <c r="D17" s="86"/>
      <c r="E17" s="54">
        <f>E18</f>
        <v>3396</v>
      </c>
      <c r="F17" s="54">
        <f>F18</f>
        <v>3396</v>
      </c>
      <c r="G17" s="199"/>
    </row>
    <row r="18" spans="1:6" s="198" customFormat="1" ht="15">
      <c r="A18" s="87" t="s">
        <v>732</v>
      </c>
      <c r="B18" s="88" t="s">
        <v>593</v>
      </c>
      <c r="C18" s="88" t="s">
        <v>243</v>
      </c>
      <c r="D18" s="88"/>
      <c r="E18" s="54">
        <f>E19+E20+E21</f>
        <v>3396</v>
      </c>
      <c r="F18" s="54">
        <f>F19+F20+F21</f>
        <v>3396</v>
      </c>
    </row>
    <row r="19" spans="1:6" s="198" customFormat="1" ht="62.25">
      <c r="A19" s="87" t="s">
        <v>77</v>
      </c>
      <c r="B19" s="88" t="s">
        <v>593</v>
      </c>
      <c r="C19" s="88" t="s">
        <v>243</v>
      </c>
      <c r="D19" s="88" t="s">
        <v>78</v>
      </c>
      <c r="E19" s="54">
        <v>2690</v>
      </c>
      <c r="F19" s="54">
        <v>2690</v>
      </c>
    </row>
    <row r="20" spans="1:6" s="198" customFormat="1" ht="30.75">
      <c r="A20" s="87" t="s">
        <v>733</v>
      </c>
      <c r="B20" s="88" t="s">
        <v>593</v>
      </c>
      <c r="C20" s="88" t="s">
        <v>243</v>
      </c>
      <c r="D20" s="88" t="s">
        <v>79</v>
      </c>
      <c r="E20" s="54">
        <v>494</v>
      </c>
      <c r="F20" s="54">
        <v>494</v>
      </c>
    </row>
    <row r="21" spans="1:6" s="198" customFormat="1" ht="15">
      <c r="A21" s="87" t="s">
        <v>80</v>
      </c>
      <c r="B21" s="88" t="s">
        <v>593</v>
      </c>
      <c r="C21" s="88" t="s">
        <v>243</v>
      </c>
      <c r="D21" s="88" t="s">
        <v>81</v>
      </c>
      <c r="E21" s="54">
        <v>212</v>
      </c>
      <c r="F21" s="54">
        <v>212</v>
      </c>
    </row>
    <row r="22" spans="1:6" s="40" customFormat="1" ht="46.5">
      <c r="A22" s="87" t="s">
        <v>446</v>
      </c>
      <c r="B22" s="88" t="s">
        <v>573</v>
      </c>
      <c r="C22" s="88"/>
      <c r="D22" s="88"/>
      <c r="E22" s="54">
        <f>E23+E29+E36</f>
        <v>66616</v>
      </c>
      <c r="F22" s="54">
        <f>F23+F29+F36</f>
        <v>66722</v>
      </c>
    </row>
    <row r="23" spans="1:6" s="40" customFormat="1" ht="46.5">
      <c r="A23" s="87" t="s">
        <v>413</v>
      </c>
      <c r="B23" s="88" t="s">
        <v>573</v>
      </c>
      <c r="C23" s="88" t="s">
        <v>199</v>
      </c>
      <c r="D23" s="88"/>
      <c r="E23" s="54">
        <f>E24</f>
        <v>12308</v>
      </c>
      <c r="F23" s="54">
        <f>F24</f>
        <v>12319</v>
      </c>
    </row>
    <row r="24" spans="1:6" s="40" customFormat="1" ht="78">
      <c r="A24" s="87" t="s">
        <v>200</v>
      </c>
      <c r="B24" s="88" t="s">
        <v>573</v>
      </c>
      <c r="C24" s="88" t="s">
        <v>202</v>
      </c>
      <c r="D24" s="88"/>
      <c r="E24" s="54">
        <f>E25</f>
        <v>12308</v>
      </c>
      <c r="F24" s="54">
        <f>F25</f>
        <v>12319</v>
      </c>
    </row>
    <row r="25" spans="1:6" s="40" customFormat="1" ht="15">
      <c r="A25" s="87" t="s">
        <v>732</v>
      </c>
      <c r="B25" s="88" t="s">
        <v>573</v>
      </c>
      <c r="C25" s="88" t="s">
        <v>988</v>
      </c>
      <c r="D25" s="88"/>
      <c r="E25" s="54">
        <f>E26+E27+E28</f>
        <v>12308</v>
      </c>
      <c r="F25" s="54">
        <f>F26+F27+F28</f>
        <v>12319</v>
      </c>
    </row>
    <row r="26" spans="1:6" s="40" customFormat="1" ht="62.25">
      <c r="A26" s="87" t="s">
        <v>77</v>
      </c>
      <c r="B26" s="88" t="s">
        <v>573</v>
      </c>
      <c r="C26" s="88" t="s">
        <v>988</v>
      </c>
      <c r="D26" s="88" t="s">
        <v>78</v>
      </c>
      <c r="E26" s="54">
        <v>10779</v>
      </c>
      <c r="F26" s="54">
        <v>10779</v>
      </c>
    </row>
    <row r="27" spans="1:6" s="40" customFormat="1" ht="30.75">
      <c r="A27" s="87" t="s">
        <v>733</v>
      </c>
      <c r="B27" s="88" t="s">
        <v>573</v>
      </c>
      <c r="C27" s="88" t="s">
        <v>988</v>
      </c>
      <c r="D27" s="88" t="s">
        <v>79</v>
      </c>
      <c r="E27" s="54">
        <v>1524</v>
      </c>
      <c r="F27" s="54">
        <v>1535</v>
      </c>
    </row>
    <row r="28" spans="1:6" s="40" customFormat="1" ht="15">
      <c r="A28" s="87" t="s">
        <v>80</v>
      </c>
      <c r="B28" s="88" t="s">
        <v>573</v>
      </c>
      <c r="C28" s="88" t="s">
        <v>988</v>
      </c>
      <c r="D28" s="88" t="s">
        <v>81</v>
      </c>
      <c r="E28" s="54">
        <v>5</v>
      </c>
      <c r="F28" s="54">
        <v>5</v>
      </c>
    </row>
    <row r="29" spans="1:6" s="40" customFormat="1" ht="62.25">
      <c r="A29" s="87" t="s">
        <v>765</v>
      </c>
      <c r="B29" s="88" t="s">
        <v>573</v>
      </c>
      <c r="C29" s="88" t="s">
        <v>224</v>
      </c>
      <c r="D29" s="88"/>
      <c r="E29" s="54">
        <f aca="true" t="shared" si="0" ref="E29:F31">E30</f>
        <v>8187</v>
      </c>
      <c r="F29" s="54">
        <f t="shared" si="0"/>
        <v>8207</v>
      </c>
    </row>
    <row r="30" spans="1:6" s="40" customFormat="1" ht="30.75">
      <c r="A30" s="87" t="s">
        <v>960</v>
      </c>
      <c r="B30" s="88" t="s">
        <v>573</v>
      </c>
      <c r="C30" s="88" t="s">
        <v>354</v>
      </c>
      <c r="D30" s="88"/>
      <c r="E30" s="54">
        <f t="shared" si="0"/>
        <v>8187</v>
      </c>
      <c r="F30" s="54">
        <f t="shared" si="0"/>
        <v>8207</v>
      </c>
    </row>
    <row r="31" spans="1:6" s="40" customFormat="1" ht="78">
      <c r="A31" s="87" t="s">
        <v>302</v>
      </c>
      <c r="B31" s="88" t="s">
        <v>573</v>
      </c>
      <c r="C31" s="88" t="s">
        <v>966</v>
      </c>
      <c r="D31" s="88"/>
      <c r="E31" s="54">
        <f t="shared" si="0"/>
        <v>8187</v>
      </c>
      <c r="F31" s="54">
        <f t="shared" si="0"/>
        <v>8207</v>
      </c>
    </row>
    <row r="32" spans="1:6" s="40" customFormat="1" ht="15">
      <c r="A32" s="87" t="s">
        <v>732</v>
      </c>
      <c r="B32" s="88" t="s">
        <v>573</v>
      </c>
      <c r="C32" s="88" t="s">
        <v>967</v>
      </c>
      <c r="D32" s="88"/>
      <c r="E32" s="54">
        <f>E33+E34+E35</f>
        <v>8187</v>
      </c>
      <c r="F32" s="54">
        <f>F33+F34+F35</f>
        <v>8207</v>
      </c>
    </row>
    <row r="33" spans="1:6" s="40" customFormat="1" ht="62.25">
      <c r="A33" s="87" t="s">
        <v>77</v>
      </c>
      <c r="B33" s="88" t="s">
        <v>573</v>
      </c>
      <c r="C33" s="88" t="s">
        <v>967</v>
      </c>
      <c r="D33" s="88" t="s">
        <v>78</v>
      </c>
      <c r="E33" s="54">
        <v>6233</v>
      </c>
      <c r="F33" s="54">
        <v>6233</v>
      </c>
    </row>
    <row r="34" spans="1:6" s="40" customFormat="1" ht="30.75">
      <c r="A34" s="87" t="s">
        <v>733</v>
      </c>
      <c r="B34" s="88" t="s">
        <v>573</v>
      </c>
      <c r="C34" s="88" t="s">
        <v>967</v>
      </c>
      <c r="D34" s="88" t="s">
        <v>79</v>
      </c>
      <c r="E34" s="54">
        <v>1830</v>
      </c>
      <c r="F34" s="54">
        <v>1852</v>
      </c>
    </row>
    <row r="35" spans="1:6" s="40" customFormat="1" ht="15">
      <c r="A35" s="87" t="s">
        <v>80</v>
      </c>
      <c r="B35" s="88" t="s">
        <v>573</v>
      </c>
      <c r="C35" s="88" t="s">
        <v>967</v>
      </c>
      <c r="D35" s="88" t="s">
        <v>81</v>
      </c>
      <c r="E35" s="54">
        <v>124</v>
      </c>
      <c r="F35" s="54">
        <v>122</v>
      </c>
    </row>
    <row r="36" spans="1:6" s="40" customFormat="1" ht="46.5">
      <c r="A36" s="87" t="s">
        <v>768</v>
      </c>
      <c r="B36" s="88" t="s">
        <v>573</v>
      </c>
      <c r="C36" s="88" t="s">
        <v>240</v>
      </c>
      <c r="D36" s="88"/>
      <c r="E36" s="54">
        <f>E37</f>
        <v>46121</v>
      </c>
      <c r="F36" s="54">
        <f>F37</f>
        <v>46196</v>
      </c>
    </row>
    <row r="37" spans="1:6" s="40" customFormat="1" ht="46.5">
      <c r="A37" s="87" t="s">
        <v>244</v>
      </c>
      <c r="B37" s="88" t="s">
        <v>573</v>
      </c>
      <c r="C37" s="88" t="s">
        <v>245</v>
      </c>
      <c r="D37" s="88"/>
      <c r="E37" s="54">
        <f>E38+E42</f>
        <v>46121</v>
      </c>
      <c r="F37" s="54">
        <f>F38+F42</f>
        <v>46196</v>
      </c>
    </row>
    <row r="38" spans="1:6" s="40" customFormat="1" ht="15">
      <c r="A38" s="87" t="s">
        <v>732</v>
      </c>
      <c r="B38" s="88" t="s">
        <v>573</v>
      </c>
      <c r="C38" s="88" t="s">
        <v>246</v>
      </c>
      <c r="D38" s="88"/>
      <c r="E38" s="54">
        <f>E39+E40+E41</f>
        <v>43872</v>
      </c>
      <c r="F38" s="54">
        <f>F39+F40+F41</f>
        <v>43947</v>
      </c>
    </row>
    <row r="39" spans="1:6" s="40" customFormat="1" ht="62.25">
      <c r="A39" s="87" t="s">
        <v>77</v>
      </c>
      <c r="B39" s="88" t="s">
        <v>573</v>
      </c>
      <c r="C39" s="88" t="s">
        <v>246</v>
      </c>
      <c r="D39" s="88" t="s">
        <v>78</v>
      </c>
      <c r="E39" s="54">
        <v>32673</v>
      </c>
      <c r="F39" s="54">
        <v>32673</v>
      </c>
    </row>
    <row r="40" spans="1:6" s="40" customFormat="1" ht="30.75">
      <c r="A40" s="87" t="s">
        <v>733</v>
      </c>
      <c r="B40" s="88" t="s">
        <v>573</v>
      </c>
      <c r="C40" s="88" t="s">
        <v>246</v>
      </c>
      <c r="D40" s="88" t="s">
        <v>79</v>
      </c>
      <c r="E40" s="54">
        <v>10984</v>
      </c>
      <c r="F40" s="54">
        <v>11060</v>
      </c>
    </row>
    <row r="41" spans="1:6" s="40" customFormat="1" ht="15">
      <c r="A41" s="87" t="s">
        <v>80</v>
      </c>
      <c r="B41" s="88" t="s">
        <v>573</v>
      </c>
      <c r="C41" s="88" t="s">
        <v>246</v>
      </c>
      <c r="D41" s="88" t="s">
        <v>81</v>
      </c>
      <c r="E41" s="54">
        <v>215</v>
      </c>
      <c r="F41" s="54">
        <v>214</v>
      </c>
    </row>
    <row r="42" spans="1:6" s="40" customFormat="1" ht="30.75">
      <c r="A42" s="87" t="s">
        <v>594</v>
      </c>
      <c r="B42" s="88" t="s">
        <v>573</v>
      </c>
      <c r="C42" s="88" t="s">
        <v>247</v>
      </c>
      <c r="D42" s="88"/>
      <c r="E42" s="54">
        <f>E43</f>
        <v>2249</v>
      </c>
      <c r="F42" s="54">
        <f>F43</f>
        <v>2249</v>
      </c>
    </row>
    <row r="43" spans="1:6" s="40" customFormat="1" ht="62.25">
      <c r="A43" s="87" t="s">
        <v>77</v>
      </c>
      <c r="B43" s="88" t="s">
        <v>573</v>
      </c>
      <c r="C43" s="88" t="s">
        <v>247</v>
      </c>
      <c r="D43" s="88" t="s">
        <v>78</v>
      </c>
      <c r="E43" s="54">
        <v>2249</v>
      </c>
      <c r="F43" s="54">
        <v>2249</v>
      </c>
    </row>
    <row r="44" spans="1:6" s="40" customFormat="1" ht="15">
      <c r="A44" s="87" t="s">
        <v>1070</v>
      </c>
      <c r="B44" s="88" t="s">
        <v>772</v>
      </c>
      <c r="C44" s="88"/>
      <c r="D44" s="88"/>
      <c r="E44" s="54">
        <f aca="true" t="shared" si="1" ref="E44:F47">E45</f>
        <v>800</v>
      </c>
      <c r="F44" s="54">
        <f t="shared" si="1"/>
        <v>800</v>
      </c>
    </row>
    <row r="45" spans="1:6" s="40" customFormat="1" ht="62.25">
      <c r="A45" s="87" t="s">
        <v>841</v>
      </c>
      <c r="B45" s="88" t="s">
        <v>772</v>
      </c>
      <c r="C45" s="88" t="s">
        <v>842</v>
      </c>
      <c r="D45" s="88"/>
      <c r="E45" s="54">
        <f t="shared" si="1"/>
        <v>800</v>
      </c>
      <c r="F45" s="54">
        <f t="shared" si="1"/>
        <v>800</v>
      </c>
    </row>
    <row r="46" spans="1:6" s="40" customFormat="1" ht="46.5">
      <c r="A46" s="87" t="s">
        <v>306</v>
      </c>
      <c r="B46" s="88" t="s">
        <v>772</v>
      </c>
      <c r="C46" s="88" t="s">
        <v>843</v>
      </c>
      <c r="D46" s="88"/>
      <c r="E46" s="54">
        <f t="shared" si="1"/>
        <v>800</v>
      </c>
      <c r="F46" s="54">
        <f t="shared" si="1"/>
        <v>800</v>
      </c>
    </row>
    <row r="47" spans="1:6" s="40" customFormat="1" ht="15">
      <c r="A47" s="87" t="s">
        <v>789</v>
      </c>
      <c r="B47" s="88" t="s">
        <v>772</v>
      </c>
      <c r="C47" s="88" t="s">
        <v>844</v>
      </c>
      <c r="D47" s="88"/>
      <c r="E47" s="54">
        <f t="shared" si="1"/>
        <v>800</v>
      </c>
      <c r="F47" s="54">
        <f t="shared" si="1"/>
        <v>800</v>
      </c>
    </row>
    <row r="48" spans="1:6" s="40" customFormat="1" ht="15">
      <c r="A48" s="87" t="s">
        <v>80</v>
      </c>
      <c r="B48" s="88" t="s">
        <v>772</v>
      </c>
      <c r="C48" s="88" t="s">
        <v>844</v>
      </c>
      <c r="D48" s="88" t="s">
        <v>81</v>
      </c>
      <c r="E48" s="54">
        <v>800</v>
      </c>
      <c r="F48" s="54">
        <v>800</v>
      </c>
    </row>
    <row r="49" spans="1:6" s="40" customFormat="1" ht="15">
      <c r="A49" s="87" t="s">
        <v>410</v>
      </c>
      <c r="B49" s="88" t="s">
        <v>773</v>
      </c>
      <c r="C49" s="88"/>
      <c r="D49" s="88"/>
      <c r="E49" s="54">
        <f>E66+E56+E50</f>
        <v>12324.3</v>
      </c>
      <c r="F49" s="54">
        <f>F66+F56+F50</f>
        <v>12331.3</v>
      </c>
    </row>
    <row r="50" spans="1:6" s="40" customFormat="1" ht="46.5">
      <c r="A50" s="87" t="s">
        <v>413</v>
      </c>
      <c r="B50" s="88" t="s">
        <v>773</v>
      </c>
      <c r="C50" s="88" t="s">
        <v>199</v>
      </c>
      <c r="D50" s="88"/>
      <c r="E50" s="54">
        <f>E51</f>
        <v>5723</v>
      </c>
      <c r="F50" s="54">
        <f>F51</f>
        <v>5730</v>
      </c>
    </row>
    <row r="51" spans="1:6" s="40" customFormat="1" ht="30.75">
      <c r="A51" s="87" t="s">
        <v>203</v>
      </c>
      <c r="B51" s="88" t="s">
        <v>773</v>
      </c>
      <c r="C51" s="88" t="s">
        <v>990</v>
      </c>
      <c r="D51" s="88"/>
      <c r="E51" s="54">
        <f>E52</f>
        <v>5723</v>
      </c>
      <c r="F51" s="54">
        <f>F52</f>
        <v>5730</v>
      </c>
    </row>
    <row r="52" spans="1:6" s="40" customFormat="1" ht="15">
      <c r="A52" s="87" t="s">
        <v>737</v>
      </c>
      <c r="B52" s="88" t="s">
        <v>773</v>
      </c>
      <c r="C52" s="88" t="s">
        <v>994</v>
      </c>
      <c r="D52" s="88"/>
      <c r="E52" s="54">
        <f>E53+E54+E55</f>
        <v>5723</v>
      </c>
      <c r="F52" s="54">
        <f>F53+F54+F55</f>
        <v>5730</v>
      </c>
    </row>
    <row r="53" spans="1:6" s="40" customFormat="1" ht="62.25">
      <c r="A53" s="87" t="s">
        <v>77</v>
      </c>
      <c r="B53" s="88" t="s">
        <v>773</v>
      </c>
      <c r="C53" s="88" t="s">
        <v>994</v>
      </c>
      <c r="D53" s="88" t="s">
        <v>78</v>
      </c>
      <c r="E53" s="54">
        <v>5048</v>
      </c>
      <c r="F53" s="54">
        <v>5048</v>
      </c>
    </row>
    <row r="54" spans="1:6" s="40" customFormat="1" ht="30.75">
      <c r="A54" s="87" t="s">
        <v>733</v>
      </c>
      <c r="B54" s="88" t="s">
        <v>773</v>
      </c>
      <c r="C54" s="88" t="s">
        <v>994</v>
      </c>
      <c r="D54" s="88" t="s">
        <v>79</v>
      </c>
      <c r="E54" s="54">
        <v>674</v>
      </c>
      <c r="F54" s="54">
        <v>681</v>
      </c>
    </row>
    <row r="55" spans="1:6" s="40" customFormat="1" ht="15">
      <c r="A55" s="87" t="s">
        <v>80</v>
      </c>
      <c r="B55" s="88" t="s">
        <v>773</v>
      </c>
      <c r="C55" s="88" t="s">
        <v>994</v>
      </c>
      <c r="D55" s="88" t="s">
        <v>81</v>
      </c>
      <c r="E55" s="54">
        <v>1</v>
      </c>
      <c r="F55" s="54">
        <v>1</v>
      </c>
    </row>
    <row r="56" spans="1:6" s="40" customFormat="1" ht="46.5">
      <c r="A56" s="87" t="s">
        <v>768</v>
      </c>
      <c r="B56" s="88" t="s">
        <v>773</v>
      </c>
      <c r="C56" s="88" t="s">
        <v>240</v>
      </c>
      <c r="D56" s="88"/>
      <c r="E56" s="54">
        <f>E57</f>
        <v>4901.3</v>
      </c>
      <c r="F56" s="54">
        <f>F57</f>
        <v>4901.3</v>
      </c>
    </row>
    <row r="57" spans="1:6" s="40" customFormat="1" ht="46.5">
      <c r="A57" s="87" t="s">
        <v>248</v>
      </c>
      <c r="B57" s="88" t="s">
        <v>773</v>
      </c>
      <c r="C57" s="88" t="s">
        <v>249</v>
      </c>
      <c r="D57" s="88"/>
      <c r="E57" s="54">
        <f>E58+E61+E63</f>
        <v>4901.3</v>
      </c>
      <c r="F57" s="54">
        <f>F58+F61+F63</f>
        <v>4901.3</v>
      </c>
    </row>
    <row r="58" spans="1:6" s="40" customFormat="1" ht="30.75">
      <c r="A58" s="87" t="s">
        <v>736</v>
      </c>
      <c r="B58" s="88" t="s">
        <v>773</v>
      </c>
      <c r="C58" s="88" t="s">
        <v>253</v>
      </c>
      <c r="D58" s="88"/>
      <c r="E58" s="54">
        <f>E59+E60</f>
        <v>3635</v>
      </c>
      <c r="F58" s="54">
        <f>F59+F60</f>
        <v>3635</v>
      </c>
    </row>
    <row r="59" spans="1:6" s="40" customFormat="1" ht="62.25">
      <c r="A59" s="87" t="s">
        <v>77</v>
      </c>
      <c r="B59" s="88" t="s">
        <v>773</v>
      </c>
      <c r="C59" s="88" t="s">
        <v>253</v>
      </c>
      <c r="D59" s="88" t="s">
        <v>78</v>
      </c>
      <c r="E59" s="54">
        <v>3290</v>
      </c>
      <c r="F59" s="54">
        <v>3290</v>
      </c>
    </row>
    <row r="60" spans="1:6" s="40" customFormat="1" ht="30.75">
      <c r="A60" s="87" t="s">
        <v>733</v>
      </c>
      <c r="B60" s="88" t="s">
        <v>773</v>
      </c>
      <c r="C60" s="88" t="s">
        <v>253</v>
      </c>
      <c r="D60" s="88" t="s">
        <v>79</v>
      </c>
      <c r="E60" s="54">
        <v>345</v>
      </c>
      <c r="F60" s="54">
        <v>345</v>
      </c>
    </row>
    <row r="61" spans="1:6" s="40" customFormat="1" ht="62.25">
      <c r="A61" s="87" t="s">
        <v>738</v>
      </c>
      <c r="B61" s="88" t="s">
        <v>773</v>
      </c>
      <c r="C61" s="88" t="s">
        <v>251</v>
      </c>
      <c r="D61" s="88"/>
      <c r="E61" s="54">
        <f>E62</f>
        <v>998</v>
      </c>
      <c r="F61" s="54">
        <f>F62</f>
        <v>998</v>
      </c>
    </row>
    <row r="62" spans="1:6" s="40" customFormat="1" ht="62.25">
      <c r="A62" s="87" t="s">
        <v>77</v>
      </c>
      <c r="B62" s="88" t="s">
        <v>773</v>
      </c>
      <c r="C62" s="88" t="s">
        <v>251</v>
      </c>
      <c r="D62" s="88" t="s">
        <v>78</v>
      </c>
      <c r="E62" s="54">
        <v>998</v>
      </c>
      <c r="F62" s="54">
        <v>998</v>
      </c>
    </row>
    <row r="63" spans="1:6" s="40" customFormat="1" ht="30.75">
      <c r="A63" s="87" t="s">
        <v>739</v>
      </c>
      <c r="B63" s="88" t="s">
        <v>773</v>
      </c>
      <c r="C63" s="88" t="s">
        <v>252</v>
      </c>
      <c r="D63" s="88"/>
      <c r="E63" s="54">
        <f>E64+E65</f>
        <v>268.3</v>
      </c>
      <c r="F63" s="54">
        <f>F64+F65</f>
        <v>268.3</v>
      </c>
    </row>
    <row r="64" spans="1:6" s="40" customFormat="1" ht="62.25">
      <c r="A64" s="87" t="s">
        <v>77</v>
      </c>
      <c r="B64" s="88" t="s">
        <v>773</v>
      </c>
      <c r="C64" s="88" t="s">
        <v>252</v>
      </c>
      <c r="D64" s="88" t="s">
        <v>78</v>
      </c>
      <c r="E64" s="54">
        <v>145</v>
      </c>
      <c r="F64" s="54">
        <v>145</v>
      </c>
    </row>
    <row r="65" spans="1:6" s="40" customFormat="1" ht="30.75">
      <c r="A65" s="87" t="s">
        <v>733</v>
      </c>
      <c r="B65" s="88" t="s">
        <v>773</v>
      </c>
      <c r="C65" s="88" t="s">
        <v>252</v>
      </c>
      <c r="D65" s="88" t="s">
        <v>79</v>
      </c>
      <c r="E65" s="54">
        <v>123.3</v>
      </c>
      <c r="F65" s="54">
        <v>123.3</v>
      </c>
    </row>
    <row r="66" spans="1:6" s="40" customFormat="1" ht="62.25">
      <c r="A66" s="87" t="s">
        <v>257</v>
      </c>
      <c r="B66" s="88" t="s">
        <v>773</v>
      </c>
      <c r="C66" s="88" t="s">
        <v>258</v>
      </c>
      <c r="D66" s="88"/>
      <c r="E66" s="54">
        <f>E67</f>
        <v>1700</v>
      </c>
      <c r="F66" s="54">
        <f>F67</f>
        <v>1700</v>
      </c>
    </row>
    <row r="67" spans="1:6" s="40" customFormat="1" ht="30.75">
      <c r="A67" s="87" t="s">
        <v>855</v>
      </c>
      <c r="B67" s="88" t="s">
        <v>773</v>
      </c>
      <c r="C67" s="88" t="s">
        <v>856</v>
      </c>
      <c r="D67" s="88"/>
      <c r="E67" s="54">
        <f>E68+E70</f>
        <v>1700</v>
      </c>
      <c r="F67" s="54">
        <f>F68+F70</f>
        <v>1700</v>
      </c>
    </row>
    <row r="68" spans="1:6" s="40" customFormat="1" ht="30.75">
      <c r="A68" s="87" t="s">
        <v>740</v>
      </c>
      <c r="B68" s="88" t="s">
        <v>773</v>
      </c>
      <c r="C68" s="88" t="s">
        <v>877</v>
      </c>
      <c r="D68" s="88"/>
      <c r="E68" s="54">
        <f>E69</f>
        <v>600</v>
      </c>
      <c r="F68" s="54">
        <f>F69</f>
        <v>600</v>
      </c>
    </row>
    <row r="69" spans="1:6" s="40" customFormat="1" ht="30.75">
      <c r="A69" s="87" t="s">
        <v>733</v>
      </c>
      <c r="B69" s="88" t="s">
        <v>773</v>
      </c>
      <c r="C69" s="88" t="s">
        <v>877</v>
      </c>
      <c r="D69" s="88" t="s">
        <v>79</v>
      </c>
      <c r="E69" s="54">
        <v>600</v>
      </c>
      <c r="F69" s="54">
        <v>600</v>
      </c>
    </row>
    <row r="70" spans="1:6" s="40" customFormat="1" ht="15">
      <c r="A70" s="87" t="s">
        <v>898</v>
      </c>
      <c r="B70" s="88" t="s">
        <v>773</v>
      </c>
      <c r="C70" s="88" t="s">
        <v>878</v>
      </c>
      <c r="D70" s="88"/>
      <c r="E70" s="54">
        <f>E71</f>
        <v>1100</v>
      </c>
      <c r="F70" s="54">
        <f>F71</f>
        <v>1100</v>
      </c>
    </row>
    <row r="71" spans="1:6" s="40" customFormat="1" ht="30.75">
      <c r="A71" s="87" t="s">
        <v>733</v>
      </c>
      <c r="B71" s="88" t="s">
        <v>773</v>
      </c>
      <c r="C71" s="88" t="s">
        <v>878</v>
      </c>
      <c r="D71" s="88" t="s">
        <v>79</v>
      </c>
      <c r="E71" s="54">
        <v>1100</v>
      </c>
      <c r="F71" s="54">
        <v>1100</v>
      </c>
    </row>
    <row r="72" spans="1:6" s="198" customFormat="1" ht="15">
      <c r="A72" s="186" t="s">
        <v>461</v>
      </c>
      <c r="B72" s="86" t="s">
        <v>462</v>
      </c>
      <c r="C72" s="86"/>
      <c r="D72" s="86"/>
      <c r="E72" s="193">
        <f aca="true" t="shared" si="2" ref="E72:F76">E73</f>
        <v>1571.1</v>
      </c>
      <c r="F72" s="193">
        <f t="shared" si="2"/>
        <v>1571.1</v>
      </c>
    </row>
    <row r="73" spans="1:6" s="40" customFormat="1" ht="15">
      <c r="A73" s="87" t="s">
        <v>464</v>
      </c>
      <c r="B73" s="88" t="s">
        <v>463</v>
      </c>
      <c r="C73" s="88"/>
      <c r="D73" s="88"/>
      <c r="E73" s="54">
        <f t="shared" si="2"/>
        <v>1571.1</v>
      </c>
      <c r="F73" s="54">
        <f t="shared" si="2"/>
        <v>1571.1</v>
      </c>
    </row>
    <row r="74" spans="1:6" s="40" customFormat="1" ht="46.5">
      <c r="A74" s="87" t="s">
        <v>768</v>
      </c>
      <c r="B74" s="88" t="s">
        <v>463</v>
      </c>
      <c r="C74" s="88" t="s">
        <v>240</v>
      </c>
      <c r="D74" s="88"/>
      <c r="E74" s="54">
        <f t="shared" si="2"/>
        <v>1571.1</v>
      </c>
      <c r="F74" s="54">
        <f t="shared" si="2"/>
        <v>1571.1</v>
      </c>
    </row>
    <row r="75" spans="1:6" s="40" customFormat="1" ht="46.5">
      <c r="A75" s="87" t="s">
        <v>248</v>
      </c>
      <c r="B75" s="88" t="s">
        <v>463</v>
      </c>
      <c r="C75" s="88" t="s">
        <v>249</v>
      </c>
      <c r="D75" s="88"/>
      <c r="E75" s="54">
        <f t="shared" si="2"/>
        <v>1571.1</v>
      </c>
      <c r="F75" s="54">
        <f t="shared" si="2"/>
        <v>1571.1</v>
      </c>
    </row>
    <row r="76" spans="1:6" s="40" customFormat="1" ht="46.5">
      <c r="A76" s="87" t="s">
        <v>529</v>
      </c>
      <c r="B76" s="88" t="s">
        <v>463</v>
      </c>
      <c r="C76" s="88" t="s">
        <v>250</v>
      </c>
      <c r="D76" s="88"/>
      <c r="E76" s="54">
        <f t="shared" si="2"/>
        <v>1571.1</v>
      </c>
      <c r="F76" s="54">
        <f t="shared" si="2"/>
        <v>1571.1</v>
      </c>
    </row>
    <row r="77" spans="1:6" s="40" customFormat="1" ht="15">
      <c r="A77" s="87" t="s">
        <v>1025</v>
      </c>
      <c r="B77" s="88" t="s">
        <v>463</v>
      </c>
      <c r="C77" s="88" t="s">
        <v>250</v>
      </c>
      <c r="D77" s="88" t="s">
        <v>89</v>
      </c>
      <c r="E77" s="54">
        <v>1571.1</v>
      </c>
      <c r="F77" s="54">
        <v>1571.1</v>
      </c>
    </row>
    <row r="78" spans="1:6" s="198" customFormat="1" ht="30.75">
      <c r="A78" s="186" t="s">
        <v>575</v>
      </c>
      <c r="B78" s="86" t="s">
        <v>576</v>
      </c>
      <c r="C78" s="86"/>
      <c r="D78" s="86"/>
      <c r="E78" s="193">
        <f>E79</f>
        <v>3154</v>
      </c>
      <c r="F78" s="193">
        <f>F79</f>
        <v>3155</v>
      </c>
    </row>
    <row r="79" spans="1:6" s="40" customFormat="1" ht="30.75">
      <c r="A79" s="87" t="s">
        <v>891</v>
      </c>
      <c r="B79" s="88" t="s">
        <v>450</v>
      </c>
      <c r="C79" s="88"/>
      <c r="D79" s="88"/>
      <c r="E79" s="54">
        <f>E80+E89</f>
        <v>3154</v>
      </c>
      <c r="F79" s="54">
        <f>F80+F89</f>
        <v>3155</v>
      </c>
    </row>
    <row r="80" spans="1:6" s="40" customFormat="1" ht="62.25">
      <c r="A80" s="87" t="s">
        <v>841</v>
      </c>
      <c r="B80" s="88" t="s">
        <v>450</v>
      </c>
      <c r="C80" s="88" t="s">
        <v>842</v>
      </c>
      <c r="D80" s="88"/>
      <c r="E80" s="54">
        <f>E81+E86</f>
        <v>2394</v>
      </c>
      <c r="F80" s="54">
        <f>F81+F86</f>
        <v>2395</v>
      </c>
    </row>
    <row r="81" spans="1:6" s="40" customFormat="1" ht="46.5">
      <c r="A81" s="87" t="s">
        <v>307</v>
      </c>
      <c r="B81" s="88" t="s">
        <v>450</v>
      </c>
      <c r="C81" s="88" t="s">
        <v>845</v>
      </c>
      <c r="D81" s="88"/>
      <c r="E81" s="54">
        <f>E82</f>
        <v>2294</v>
      </c>
      <c r="F81" s="54">
        <f>F82</f>
        <v>2295</v>
      </c>
    </row>
    <row r="82" spans="1:6" s="40" customFormat="1" ht="15">
      <c r="A82" s="87" t="s">
        <v>438</v>
      </c>
      <c r="B82" s="88" t="s">
        <v>450</v>
      </c>
      <c r="C82" s="88" t="s">
        <v>846</v>
      </c>
      <c r="D82" s="88"/>
      <c r="E82" s="54">
        <f>E83+E84+E85</f>
        <v>2294</v>
      </c>
      <c r="F82" s="54">
        <f>F83+F84+F85</f>
        <v>2295</v>
      </c>
    </row>
    <row r="83" spans="1:6" s="40" customFormat="1" ht="62.25">
      <c r="A83" s="87" t="s">
        <v>77</v>
      </c>
      <c r="B83" s="88" t="s">
        <v>450</v>
      </c>
      <c r="C83" s="88" t="s">
        <v>846</v>
      </c>
      <c r="D83" s="88" t="s">
        <v>78</v>
      </c>
      <c r="E83" s="54">
        <v>1934</v>
      </c>
      <c r="F83" s="54">
        <v>1934</v>
      </c>
    </row>
    <row r="84" spans="1:6" s="40" customFormat="1" ht="30.75">
      <c r="A84" s="87" t="s">
        <v>733</v>
      </c>
      <c r="B84" s="88" t="s">
        <v>450</v>
      </c>
      <c r="C84" s="88" t="s">
        <v>846</v>
      </c>
      <c r="D84" s="88" t="s">
        <v>79</v>
      </c>
      <c r="E84" s="54">
        <v>355</v>
      </c>
      <c r="F84" s="54">
        <v>356</v>
      </c>
    </row>
    <row r="85" spans="1:6" s="40" customFormat="1" ht="15">
      <c r="A85" s="87" t="s">
        <v>80</v>
      </c>
      <c r="B85" s="88" t="s">
        <v>450</v>
      </c>
      <c r="C85" s="88" t="s">
        <v>846</v>
      </c>
      <c r="D85" s="88" t="s">
        <v>81</v>
      </c>
      <c r="E85" s="54">
        <v>5</v>
      </c>
      <c r="F85" s="54">
        <v>5</v>
      </c>
    </row>
    <row r="86" spans="1:6" s="40" customFormat="1" ht="46.5">
      <c r="A86" s="87" t="s">
        <v>349</v>
      </c>
      <c r="B86" s="88" t="s">
        <v>450</v>
      </c>
      <c r="C86" s="88" t="s">
        <v>350</v>
      </c>
      <c r="D86" s="88"/>
      <c r="E86" s="54">
        <f>E87</f>
        <v>100</v>
      </c>
      <c r="F86" s="54">
        <f>F87</f>
        <v>100</v>
      </c>
    </row>
    <row r="87" spans="1:6" s="40" customFormat="1" ht="30.75">
      <c r="A87" s="87" t="s">
        <v>973</v>
      </c>
      <c r="B87" s="88" t="s">
        <v>450</v>
      </c>
      <c r="C87" s="88" t="s">
        <v>351</v>
      </c>
      <c r="D87" s="88"/>
      <c r="E87" s="54">
        <f>E88</f>
        <v>100</v>
      </c>
      <c r="F87" s="54">
        <f>F88</f>
        <v>100</v>
      </c>
    </row>
    <row r="88" spans="1:6" s="40" customFormat="1" ht="30.75">
      <c r="A88" s="87" t="s">
        <v>733</v>
      </c>
      <c r="B88" s="88" t="s">
        <v>450</v>
      </c>
      <c r="C88" s="88" t="s">
        <v>351</v>
      </c>
      <c r="D88" s="88" t="s">
        <v>79</v>
      </c>
      <c r="E88" s="54">
        <v>100</v>
      </c>
      <c r="F88" s="54">
        <v>100</v>
      </c>
    </row>
    <row r="89" spans="1:6" s="40" customFormat="1" ht="46.5">
      <c r="A89" s="87" t="s">
        <v>847</v>
      </c>
      <c r="B89" s="88" t="s">
        <v>450</v>
      </c>
      <c r="C89" s="88" t="s">
        <v>848</v>
      </c>
      <c r="D89" s="88"/>
      <c r="E89" s="54">
        <f aca="true" t="shared" si="3" ref="E89:F91">E90</f>
        <v>760</v>
      </c>
      <c r="F89" s="54">
        <f t="shared" si="3"/>
        <v>760</v>
      </c>
    </row>
    <row r="90" spans="1:6" s="40" customFormat="1" ht="46.5">
      <c r="A90" s="87" t="s">
        <v>308</v>
      </c>
      <c r="B90" s="88" t="s">
        <v>450</v>
      </c>
      <c r="C90" s="88" t="s">
        <v>849</v>
      </c>
      <c r="D90" s="88"/>
      <c r="E90" s="54">
        <f t="shared" si="3"/>
        <v>760</v>
      </c>
      <c r="F90" s="54">
        <f t="shared" si="3"/>
        <v>760</v>
      </c>
    </row>
    <row r="91" spans="1:6" s="40" customFormat="1" ht="15">
      <c r="A91" s="87" t="s">
        <v>438</v>
      </c>
      <c r="B91" s="88" t="s">
        <v>450</v>
      </c>
      <c r="C91" s="88" t="s">
        <v>850</v>
      </c>
      <c r="D91" s="88"/>
      <c r="E91" s="54">
        <f t="shared" si="3"/>
        <v>760</v>
      </c>
      <c r="F91" s="54">
        <f t="shared" si="3"/>
        <v>760</v>
      </c>
    </row>
    <row r="92" spans="1:6" s="40" customFormat="1" ht="30.75">
      <c r="A92" s="87" t="s">
        <v>733</v>
      </c>
      <c r="B92" s="88" t="s">
        <v>450</v>
      </c>
      <c r="C92" s="88" t="s">
        <v>850</v>
      </c>
      <c r="D92" s="88" t="s">
        <v>79</v>
      </c>
      <c r="E92" s="54">
        <v>760</v>
      </c>
      <c r="F92" s="54">
        <v>760</v>
      </c>
    </row>
    <row r="93" spans="1:6" s="198" customFormat="1" ht="15">
      <c r="A93" s="186" t="s">
        <v>577</v>
      </c>
      <c r="B93" s="86" t="s">
        <v>578</v>
      </c>
      <c r="C93" s="86"/>
      <c r="D93" s="86"/>
      <c r="E93" s="193">
        <f>E99+E124+E129+E137+E94</f>
        <v>91884.3</v>
      </c>
      <c r="F93" s="193">
        <f>F99+F124+F129+F137+F94</f>
        <v>93289.20000000001</v>
      </c>
    </row>
    <row r="94" spans="1:6" s="198" customFormat="1" ht="15">
      <c r="A94" s="87" t="s">
        <v>471</v>
      </c>
      <c r="B94" s="88" t="s">
        <v>470</v>
      </c>
      <c r="C94" s="88"/>
      <c r="D94" s="88"/>
      <c r="E94" s="54">
        <f aca="true" t="shared" si="4" ref="E94:F97">E95</f>
        <v>250</v>
      </c>
      <c r="F94" s="54">
        <f t="shared" si="4"/>
        <v>250</v>
      </c>
    </row>
    <row r="95" spans="1:6" s="198" customFormat="1" ht="46.5">
      <c r="A95" s="87" t="s">
        <v>412</v>
      </c>
      <c r="B95" s="88" t="s">
        <v>470</v>
      </c>
      <c r="C95" s="88" t="s">
        <v>328</v>
      </c>
      <c r="D95" s="88"/>
      <c r="E95" s="54">
        <f t="shared" si="4"/>
        <v>250</v>
      </c>
      <c r="F95" s="54">
        <f t="shared" si="4"/>
        <v>250</v>
      </c>
    </row>
    <row r="96" spans="1:6" s="198" customFormat="1" ht="30.75">
      <c r="A96" s="87" t="s">
        <v>348</v>
      </c>
      <c r="B96" s="88" t="s">
        <v>470</v>
      </c>
      <c r="C96" s="88" t="s">
        <v>189</v>
      </c>
      <c r="D96" s="86"/>
      <c r="E96" s="54">
        <f t="shared" si="4"/>
        <v>250</v>
      </c>
      <c r="F96" s="54">
        <f t="shared" si="4"/>
        <v>250</v>
      </c>
    </row>
    <row r="97" spans="1:6" s="198" customFormat="1" ht="15">
      <c r="A97" s="87" t="s">
        <v>474</v>
      </c>
      <c r="B97" s="88" t="s">
        <v>470</v>
      </c>
      <c r="C97" s="88" t="s">
        <v>173</v>
      </c>
      <c r="D97" s="86"/>
      <c r="E97" s="54">
        <f t="shared" si="4"/>
        <v>250</v>
      </c>
      <c r="F97" s="54">
        <f t="shared" si="4"/>
        <v>250</v>
      </c>
    </row>
    <row r="98" spans="1:6" s="198" customFormat="1" ht="30.75">
      <c r="A98" s="87" t="s">
        <v>733</v>
      </c>
      <c r="B98" s="88" t="s">
        <v>470</v>
      </c>
      <c r="C98" s="88" t="s">
        <v>173</v>
      </c>
      <c r="D98" s="88" t="s">
        <v>79</v>
      </c>
      <c r="E98" s="54">
        <v>250</v>
      </c>
      <c r="F98" s="54">
        <v>250</v>
      </c>
    </row>
    <row r="99" spans="1:6" s="40" customFormat="1" ht="15">
      <c r="A99" s="87" t="s">
        <v>424</v>
      </c>
      <c r="B99" s="88" t="s">
        <v>423</v>
      </c>
      <c r="C99" s="88"/>
      <c r="D99" s="88"/>
      <c r="E99" s="54">
        <f>E100</f>
        <v>10817.1</v>
      </c>
      <c r="F99" s="54">
        <f>F100</f>
        <v>10819.1</v>
      </c>
    </row>
    <row r="100" spans="1:6" s="40" customFormat="1" ht="62.25">
      <c r="A100" s="87" t="s">
        <v>765</v>
      </c>
      <c r="B100" s="88" t="s">
        <v>423</v>
      </c>
      <c r="C100" s="88" t="s">
        <v>224</v>
      </c>
      <c r="D100" s="88"/>
      <c r="E100" s="54">
        <f>E101+E114+E118</f>
        <v>10817.1</v>
      </c>
      <c r="F100" s="54">
        <f>F101+F114+F118</f>
        <v>10819.1</v>
      </c>
    </row>
    <row r="101" spans="1:10" ht="30.75">
      <c r="A101" s="201" t="s">
        <v>960</v>
      </c>
      <c r="B101" s="88" t="s">
        <v>423</v>
      </c>
      <c r="C101" s="202" t="s">
        <v>354</v>
      </c>
      <c r="D101" s="202"/>
      <c r="E101" s="203">
        <f>E102+E105+E108+E111</f>
        <v>7772</v>
      </c>
      <c r="F101" s="203">
        <f>F102+F105+F108+F111</f>
        <v>7774</v>
      </c>
      <c r="G101" s="217"/>
      <c r="H101" s="218"/>
      <c r="I101" s="219"/>
      <c r="J101" s="219"/>
    </row>
    <row r="102" spans="1:10" ht="46.5">
      <c r="A102" s="87" t="s">
        <v>961</v>
      </c>
      <c r="B102" s="88" t="s">
        <v>423</v>
      </c>
      <c r="C102" s="88" t="s">
        <v>355</v>
      </c>
      <c r="D102" s="88"/>
      <c r="E102" s="54">
        <f>E103</f>
        <v>3500</v>
      </c>
      <c r="F102" s="54">
        <f>F103</f>
        <v>3500</v>
      </c>
      <c r="G102" s="217"/>
      <c r="H102" s="218"/>
      <c r="I102" s="220"/>
      <c r="J102" s="220"/>
    </row>
    <row r="103" spans="1:10" ht="15">
      <c r="A103" s="87" t="s">
        <v>425</v>
      </c>
      <c r="B103" s="88" t="s">
        <v>423</v>
      </c>
      <c r="C103" s="88" t="s">
        <v>356</v>
      </c>
      <c r="D103" s="88"/>
      <c r="E103" s="54">
        <f>E104</f>
        <v>3500</v>
      </c>
      <c r="F103" s="54">
        <f>F104</f>
        <v>3500</v>
      </c>
      <c r="G103" s="217"/>
      <c r="H103" s="218"/>
      <c r="I103" s="220"/>
      <c r="J103" s="220"/>
    </row>
    <row r="104" spans="1:10" ht="15">
      <c r="A104" s="87" t="s">
        <v>80</v>
      </c>
      <c r="B104" s="88" t="s">
        <v>423</v>
      </c>
      <c r="C104" s="88" t="s">
        <v>356</v>
      </c>
      <c r="D104" s="88" t="s">
        <v>81</v>
      </c>
      <c r="E104" s="54">
        <v>3500</v>
      </c>
      <c r="F104" s="54">
        <v>3500</v>
      </c>
      <c r="G104" s="217"/>
      <c r="H104" s="218"/>
      <c r="I104" s="220"/>
      <c r="J104" s="220"/>
    </row>
    <row r="105" spans="1:10" ht="30.75">
      <c r="A105" s="87" t="s">
        <v>962</v>
      </c>
      <c r="B105" s="88" t="s">
        <v>423</v>
      </c>
      <c r="C105" s="88" t="s">
        <v>963</v>
      </c>
      <c r="D105" s="88"/>
      <c r="E105" s="54">
        <f>E106</f>
        <v>500</v>
      </c>
      <c r="F105" s="54">
        <f>F106</f>
        <v>500</v>
      </c>
      <c r="G105" s="217"/>
      <c r="H105" s="218"/>
      <c r="I105" s="220"/>
      <c r="J105" s="220"/>
    </row>
    <row r="106" spans="1:10" ht="15">
      <c r="A106" s="87" t="s">
        <v>425</v>
      </c>
      <c r="B106" s="88" t="s">
        <v>423</v>
      </c>
      <c r="C106" s="88" t="s">
        <v>970</v>
      </c>
      <c r="D106" s="88"/>
      <c r="E106" s="54">
        <f>E107</f>
        <v>500</v>
      </c>
      <c r="F106" s="54">
        <f>F107</f>
        <v>500</v>
      </c>
      <c r="G106" s="217"/>
      <c r="H106" s="218"/>
      <c r="I106" s="220"/>
      <c r="J106" s="220"/>
    </row>
    <row r="107" spans="1:10" ht="15">
      <c r="A107" s="87" t="s">
        <v>80</v>
      </c>
      <c r="B107" s="88" t="s">
        <v>423</v>
      </c>
      <c r="C107" s="88" t="s">
        <v>970</v>
      </c>
      <c r="D107" s="88" t="s">
        <v>81</v>
      </c>
      <c r="E107" s="54">
        <v>500</v>
      </c>
      <c r="F107" s="54">
        <v>500</v>
      </c>
      <c r="G107" s="217"/>
      <c r="H107" s="218"/>
      <c r="I107" s="220"/>
      <c r="J107" s="220"/>
    </row>
    <row r="108" spans="1:10" ht="46.5">
      <c r="A108" s="87" t="s">
        <v>301</v>
      </c>
      <c r="B108" s="88" t="s">
        <v>423</v>
      </c>
      <c r="C108" s="88" t="s">
        <v>964</v>
      </c>
      <c r="D108" s="88"/>
      <c r="E108" s="54">
        <f>E109</f>
        <v>2772</v>
      </c>
      <c r="F108" s="54">
        <f>F109</f>
        <v>2774</v>
      </c>
      <c r="G108" s="217"/>
      <c r="H108" s="218"/>
      <c r="I108" s="220"/>
      <c r="J108" s="220"/>
    </row>
    <row r="109" spans="1:10" ht="30.75">
      <c r="A109" s="87" t="s">
        <v>83</v>
      </c>
      <c r="B109" s="88" t="s">
        <v>423</v>
      </c>
      <c r="C109" s="88" t="s">
        <v>965</v>
      </c>
      <c r="D109" s="88"/>
      <c r="E109" s="54">
        <f>E110</f>
        <v>2772</v>
      </c>
      <c r="F109" s="54">
        <f>F110</f>
        <v>2774</v>
      </c>
      <c r="G109" s="217"/>
      <c r="H109" s="218"/>
      <c r="I109" s="220"/>
      <c r="J109" s="220"/>
    </row>
    <row r="110" spans="1:10" ht="30.75">
      <c r="A110" s="87" t="s">
        <v>86</v>
      </c>
      <c r="B110" s="88" t="s">
        <v>423</v>
      </c>
      <c r="C110" s="88" t="s">
        <v>965</v>
      </c>
      <c r="D110" s="88" t="s">
        <v>87</v>
      </c>
      <c r="E110" s="54">
        <v>2772</v>
      </c>
      <c r="F110" s="54">
        <v>2774</v>
      </c>
      <c r="G110" s="217"/>
      <c r="H110" s="218"/>
      <c r="I110" s="220"/>
      <c r="J110" s="220"/>
    </row>
    <row r="111" spans="1:10" ht="78">
      <c r="A111" s="87" t="s">
        <v>302</v>
      </c>
      <c r="B111" s="88" t="s">
        <v>423</v>
      </c>
      <c r="C111" s="88" t="s">
        <v>966</v>
      </c>
      <c r="D111" s="88"/>
      <c r="E111" s="54">
        <f>E112</f>
        <v>1000</v>
      </c>
      <c r="F111" s="54">
        <f>F112</f>
        <v>1000</v>
      </c>
      <c r="G111" s="217"/>
      <c r="H111" s="218"/>
      <c r="I111" s="220"/>
      <c r="J111" s="220"/>
    </row>
    <row r="112" spans="1:10" ht="15">
      <c r="A112" s="87" t="s">
        <v>425</v>
      </c>
      <c r="B112" s="88" t="s">
        <v>423</v>
      </c>
      <c r="C112" s="88" t="s">
        <v>971</v>
      </c>
      <c r="D112" s="88"/>
      <c r="E112" s="54">
        <f>E113</f>
        <v>1000</v>
      </c>
      <c r="F112" s="54">
        <f>F113</f>
        <v>1000</v>
      </c>
      <c r="G112" s="217"/>
      <c r="H112" s="218"/>
      <c r="I112" s="220"/>
      <c r="J112" s="220"/>
    </row>
    <row r="113" spans="1:10" ht="30.75">
      <c r="A113" s="87" t="s">
        <v>733</v>
      </c>
      <c r="B113" s="88" t="s">
        <v>423</v>
      </c>
      <c r="C113" s="88" t="s">
        <v>971</v>
      </c>
      <c r="D113" s="88" t="s">
        <v>79</v>
      </c>
      <c r="E113" s="54">
        <v>1000</v>
      </c>
      <c r="F113" s="54">
        <v>1000</v>
      </c>
      <c r="G113" s="217"/>
      <c r="H113" s="218"/>
      <c r="I113" s="220"/>
      <c r="J113" s="220"/>
    </row>
    <row r="114" spans="1:10" ht="15">
      <c r="A114" s="201" t="s">
        <v>955</v>
      </c>
      <c r="B114" s="88" t="s">
        <v>423</v>
      </c>
      <c r="C114" s="202" t="s">
        <v>952</v>
      </c>
      <c r="D114" s="202"/>
      <c r="E114" s="203">
        <f aca="true" t="shared" si="5" ref="E114:F116">E115</f>
        <v>500</v>
      </c>
      <c r="F114" s="203">
        <f t="shared" si="5"/>
        <v>500</v>
      </c>
      <c r="G114" s="217"/>
      <c r="H114" s="218"/>
      <c r="I114" s="220"/>
      <c r="J114" s="220"/>
    </row>
    <row r="115" spans="1:10" ht="30.75">
      <c r="A115" s="87" t="s">
        <v>958</v>
      </c>
      <c r="B115" s="88" t="s">
        <v>423</v>
      </c>
      <c r="C115" s="88" t="s">
        <v>953</v>
      </c>
      <c r="D115" s="88"/>
      <c r="E115" s="54">
        <f t="shared" si="5"/>
        <v>500</v>
      </c>
      <c r="F115" s="54">
        <f t="shared" si="5"/>
        <v>500</v>
      </c>
      <c r="G115" s="217"/>
      <c r="H115" s="218"/>
      <c r="I115" s="220"/>
      <c r="J115" s="220"/>
    </row>
    <row r="116" spans="1:10" ht="15">
      <c r="A116" s="87" t="s">
        <v>425</v>
      </c>
      <c r="B116" s="88" t="s">
        <v>423</v>
      </c>
      <c r="C116" s="88" t="s">
        <v>954</v>
      </c>
      <c r="D116" s="88"/>
      <c r="E116" s="54">
        <f t="shared" si="5"/>
        <v>500</v>
      </c>
      <c r="F116" s="54">
        <f t="shared" si="5"/>
        <v>500</v>
      </c>
      <c r="G116" s="217"/>
      <c r="H116" s="218"/>
      <c r="I116" s="220"/>
      <c r="J116" s="220"/>
    </row>
    <row r="117" spans="1:10" ht="15">
      <c r="A117" s="87" t="s">
        <v>80</v>
      </c>
      <c r="B117" s="88" t="s">
        <v>423</v>
      </c>
      <c r="C117" s="88" t="s">
        <v>954</v>
      </c>
      <c r="D117" s="88" t="s">
        <v>81</v>
      </c>
      <c r="E117" s="54">
        <v>500</v>
      </c>
      <c r="F117" s="54">
        <v>500</v>
      </c>
      <c r="G117" s="217"/>
      <c r="H117" s="218"/>
      <c r="I117" s="220"/>
      <c r="J117" s="220"/>
    </row>
    <row r="118" spans="1:10" ht="30.75">
      <c r="A118" s="87" t="s">
        <v>959</v>
      </c>
      <c r="B118" s="88" t="s">
        <v>423</v>
      </c>
      <c r="C118" s="88" t="s">
        <v>956</v>
      </c>
      <c r="D118" s="88"/>
      <c r="E118" s="54">
        <f>E119</f>
        <v>2545.1</v>
      </c>
      <c r="F118" s="54">
        <f>F119</f>
        <v>2545.1</v>
      </c>
      <c r="G118" s="217"/>
      <c r="H118" s="218"/>
      <c r="I118" s="220"/>
      <c r="J118" s="220"/>
    </row>
    <row r="119" spans="1:10" ht="30.75">
      <c r="A119" s="87" t="s">
        <v>346</v>
      </c>
      <c r="B119" s="88" t="s">
        <v>423</v>
      </c>
      <c r="C119" s="88" t="s">
        <v>957</v>
      </c>
      <c r="D119" s="88"/>
      <c r="E119" s="54">
        <f>E120+E122</f>
        <v>2545.1</v>
      </c>
      <c r="F119" s="54">
        <f>F120+F122</f>
        <v>2545.1</v>
      </c>
      <c r="G119" s="217"/>
      <c r="H119" s="218"/>
      <c r="I119" s="220"/>
      <c r="J119" s="220"/>
    </row>
    <row r="120" spans="1:10" ht="46.5">
      <c r="A120" s="87" t="s">
        <v>0</v>
      </c>
      <c r="B120" s="88" t="s">
        <v>423</v>
      </c>
      <c r="C120" s="88" t="s">
        <v>968</v>
      </c>
      <c r="D120" s="88"/>
      <c r="E120" s="54">
        <f>E121</f>
        <v>672.4</v>
      </c>
      <c r="F120" s="54">
        <f>F121</f>
        <v>672.4</v>
      </c>
      <c r="G120" s="217"/>
      <c r="H120" s="218"/>
      <c r="I120" s="220"/>
      <c r="J120" s="220"/>
    </row>
    <row r="121" spans="1:10" ht="30.75">
      <c r="A121" s="87" t="s">
        <v>733</v>
      </c>
      <c r="B121" s="88" t="s">
        <v>423</v>
      </c>
      <c r="C121" s="88" t="s">
        <v>968</v>
      </c>
      <c r="D121" s="88" t="s">
        <v>79</v>
      </c>
      <c r="E121" s="54">
        <v>672.4</v>
      </c>
      <c r="F121" s="54">
        <v>672.4</v>
      </c>
      <c r="G121" s="217"/>
      <c r="H121" s="218"/>
      <c r="I121" s="220"/>
      <c r="J121" s="220"/>
    </row>
    <row r="122" spans="1:10" ht="46.5">
      <c r="A122" s="87" t="s">
        <v>310</v>
      </c>
      <c r="B122" s="88" t="s">
        <v>423</v>
      </c>
      <c r="C122" s="88" t="s">
        <v>969</v>
      </c>
      <c r="D122" s="88"/>
      <c r="E122" s="54">
        <f>E123</f>
        <v>1872.7</v>
      </c>
      <c r="F122" s="54">
        <f>F123</f>
        <v>1872.7</v>
      </c>
      <c r="G122" s="217"/>
      <c r="H122" s="218"/>
      <c r="I122" s="220"/>
      <c r="J122" s="220"/>
    </row>
    <row r="123" spans="1:10" ht="30.75">
      <c r="A123" s="87" t="s">
        <v>733</v>
      </c>
      <c r="B123" s="88" t="s">
        <v>423</v>
      </c>
      <c r="C123" s="88" t="s">
        <v>969</v>
      </c>
      <c r="D123" s="88" t="s">
        <v>79</v>
      </c>
      <c r="E123" s="54">
        <v>1872.7</v>
      </c>
      <c r="F123" s="54">
        <v>1872.7</v>
      </c>
      <c r="G123" s="217"/>
      <c r="H123" s="218"/>
      <c r="I123" s="220"/>
      <c r="J123" s="220"/>
    </row>
    <row r="124" spans="1:6" s="40" customFormat="1" ht="15">
      <c r="A124" s="87" t="s">
        <v>104</v>
      </c>
      <c r="B124" s="88" t="s">
        <v>103</v>
      </c>
      <c r="C124" s="204"/>
      <c r="D124" s="204"/>
      <c r="E124" s="54">
        <f aca="true" t="shared" si="6" ref="E124:F127">E125</f>
        <v>280</v>
      </c>
      <c r="F124" s="54">
        <f t="shared" si="6"/>
        <v>280</v>
      </c>
    </row>
    <row r="125" spans="1:6" s="40" customFormat="1" ht="46.5">
      <c r="A125" s="87" t="s">
        <v>767</v>
      </c>
      <c r="B125" s="88" t="s">
        <v>103</v>
      </c>
      <c r="C125" s="42" t="s">
        <v>832</v>
      </c>
      <c r="D125" s="42"/>
      <c r="E125" s="54">
        <f t="shared" si="6"/>
        <v>280</v>
      </c>
      <c r="F125" s="54">
        <f t="shared" si="6"/>
        <v>280</v>
      </c>
    </row>
    <row r="126" spans="1:6" s="40" customFormat="1" ht="30.75">
      <c r="A126" s="87" t="s">
        <v>836</v>
      </c>
      <c r="B126" s="88" t="s">
        <v>103</v>
      </c>
      <c r="C126" s="42" t="s">
        <v>837</v>
      </c>
      <c r="D126" s="42"/>
      <c r="E126" s="54">
        <f t="shared" si="6"/>
        <v>280</v>
      </c>
      <c r="F126" s="54">
        <f t="shared" si="6"/>
        <v>280</v>
      </c>
    </row>
    <row r="127" spans="1:6" s="40" customFormat="1" ht="15">
      <c r="A127" s="87" t="s">
        <v>105</v>
      </c>
      <c r="B127" s="88" t="s">
        <v>103</v>
      </c>
      <c r="C127" s="42" t="s">
        <v>838</v>
      </c>
      <c r="D127" s="204"/>
      <c r="E127" s="54">
        <f t="shared" si="6"/>
        <v>280</v>
      </c>
      <c r="F127" s="54">
        <f t="shared" si="6"/>
        <v>280</v>
      </c>
    </row>
    <row r="128" spans="1:6" s="40" customFormat="1" ht="15">
      <c r="A128" s="87" t="s">
        <v>80</v>
      </c>
      <c r="B128" s="88" t="s">
        <v>103</v>
      </c>
      <c r="C128" s="42" t="s">
        <v>838</v>
      </c>
      <c r="D128" s="88" t="s">
        <v>81</v>
      </c>
      <c r="E128" s="54">
        <v>280</v>
      </c>
      <c r="F128" s="54">
        <v>280</v>
      </c>
    </row>
    <row r="129" spans="1:6" s="40" customFormat="1" ht="15">
      <c r="A129" s="87" t="s">
        <v>1024</v>
      </c>
      <c r="B129" s="88" t="s">
        <v>586</v>
      </c>
      <c r="C129" s="42"/>
      <c r="D129" s="88"/>
      <c r="E129" s="54">
        <f>E130</f>
        <v>76749</v>
      </c>
      <c r="F129" s="54">
        <f>F130</f>
        <v>78402</v>
      </c>
    </row>
    <row r="130" spans="1:6" s="40" customFormat="1" ht="46.5">
      <c r="A130" s="87" t="s">
        <v>767</v>
      </c>
      <c r="B130" s="88" t="s">
        <v>586</v>
      </c>
      <c r="C130" s="42" t="s">
        <v>832</v>
      </c>
      <c r="D130" s="88"/>
      <c r="E130" s="54">
        <f>E131</f>
        <v>76749</v>
      </c>
      <c r="F130" s="54">
        <f>F131</f>
        <v>78402</v>
      </c>
    </row>
    <row r="131" spans="1:6" s="40" customFormat="1" ht="30.75">
      <c r="A131" s="87" t="s">
        <v>833</v>
      </c>
      <c r="B131" s="88" t="s">
        <v>586</v>
      </c>
      <c r="C131" s="42" t="s">
        <v>834</v>
      </c>
      <c r="D131" s="88"/>
      <c r="E131" s="54">
        <f>E132+E135</f>
        <v>76749</v>
      </c>
      <c r="F131" s="54">
        <f>F132+F135</f>
        <v>78402</v>
      </c>
    </row>
    <row r="132" spans="1:6" s="40" customFormat="1" ht="15">
      <c r="A132" s="87" t="s">
        <v>437</v>
      </c>
      <c r="B132" s="88" t="s">
        <v>586</v>
      </c>
      <c r="C132" s="88" t="s">
        <v>835</v>
      </c>
      <c r="D132" s="88"/>
      <c r="E132" s="54">
        <f>E133+E134</f>
        <v>21579</v>
      </c>
      <c r="F132" s="54">
        <f>F133+F134</f>
        <v>22397</v>
      </c>
    </row>
    <row r="133" spans="1:6" s="40" customFormat="1" ht="30.75">
      <c r="A133" s="87" t="s">
        <v>733</v>
      </c>
      <c r="B133" s="88" t="s">
        <v>586</v>
      </c>
      <c r="C133" s="88" t="s">
        <v>835</v>
      </c>
      <c r="D133" s="88" t="s">
        <v>79</v>
      </c>
      <c r="E133" s="54">
        <v>16832</v>
      </c>
      <c r="F133" s="54">
        <v>17650</v>
      </c>
    </row>
    <row r="134" spans="1:6" s="40" customFormat="1" ht="15">
      <c r="A134" s="87" t="s">
        <v>1025</v>
      </c>
      <c r="B134" s="88" t="s">
        <v>586</v>
      </c>
      <c r="C134" s="88" t="s">
        <v>835</v>
      </c>
      <c r="D134" s="88" t="s">
        <v>89</v>
      </c>
      <c r="E134" s="54">
        <v>4747</v>
      </c>
      <c r="F134" s="54">
        <v>4747</v>
      </c>
    </row>
    <row r="135" spans="1:6" s="40" customFormat="1" ht="46.5">
      <c r="A135" s="87" t="s">
        <v>996</v>
      </c>
      <c r="B135" s="88" t="s">
        <v>586</v>
      </c>
      <c r="C135" s="88" t="s">
        <v>995</v>
      </c>
      <c r="D135" s="88"/>
      <c r="E135" s="54">
        <f>E136</f>
        <v>55170</v>
      </c>
      <c r="F135" s="54">
        <f>F136</f>
        <v>56005</v>
      </c>
    </row>
    <row r="136" spans="1:6" s="40" customFormat="1" ht="30.75">
      <c r="A136" s="87" t="s">
        <v>733</v>
      </c>
      <c r="B136" s="88" t="s">
        <v>586</v>
      </c>
      <c r="C136" s="88" t="s">
        <v>995</v>
      </c>
      <c r="D136" s="88" t="s">
        <v>79</v>
      </c>
      <c r="E136" s="54">
        <v>55170</v>
      </c>
      <c r="F136" s="54">
        <v>56005</v>
      </c>
    </row>
    <row r="137" spans="1:6" s="40" customFormat="1" ht="15">
      <c r="A137" s="87" t="s">
        <v>579</v>
      </c>
      <c r="B137" s="88" t="s">
        <v>107</v>
      </c>
      <c r="C137" s="88"/>
      <c r="D137" s="88"/>
      <c r="E137" s="54">
        <f>E138+E142</f>
        <v>3788.2</v>
      </c>
      <c r="F137" s="54">
        <f>F138+F142</f>
        <v>3538.1000000000004</v>
      </c>
    </row>
    <row r="138" spans="1:6" s="40" customFormat="1" ht="46.5">
      <c r="A138" s="87" t="s">
        <v>764</v>
      </c>
      <c r="B138" s="88" t="s">
        <v>107</v>
      </c>
      <c r="C138" s="88" t="s">
        <v>220</v>
      </c>
      <c r="D138" s="88"/>
      <c r="E138" s="54">
        <f aca="true" t="shared" si="7" ref="E138:F140">E139</f>
        <v>2000</v>
      </c>
      <c r="F138" s="54">
        <f t="shared" si="7"/>
        <v>2000</v>
      </c>
    </row>
    <row r="139" spans="1:6" s="40" customFormat="1" ht="30.75">
      <c r="A139" s="87" t="s">
        <v>221</v>
      </c>
      <c r="B139" s="88" t="s">
        <v>107</v>
      </c>
      <c r="C139" s="88" t="s">
        <v>222</v>
      </c>
      <c r="D139" s="88"/>
      <c r="E139" s="54">
        <f t="shared" si="7"/>
        <v>2000</v>
      </c>
      <c r="F139" s="54">
        <f t="shared" si="7"/>
        <v>2000</v>
      </c>
    </row>
    <row r="140" spans="1:6" s="40" customFormat="1" ht="15">
      <c r="A140" s="87" t="s">
        <v>1019</v>
      </c>
      <c r="B140" s="88" t="s">
        <v>107</v>
      </c>
      <c r="C140" s="88" t="s">
        <v>313</v>
      </c>
      <c r="D140" s="88"/>
      <c r="E140" s="54">
        <f t="shared" si="7"/>
        <v>2000</v>
      </c>
      <c r="F140" s="54">
        <f t="shared" si="7"/>
        <v>2000</v>
      </c>
    </row>
    <row r="141" spans="1:6" s="40" customFormat="1" ht="15">
      <c r="A141" s="87" t="s">
        <v>80</v>
      </c>
      <c r="B141" s="88" t="s">
        <v>107</v>
      </c>
      <c r="C141" s="88" t="s">
        <v>313</v>
      </c>
      <c r="D141" s="88" t="s">
        <v>81</v>
      </c>
      <c r="E141" s="54">
        <v>2000</v>
      </c>
      <c r="F141" s="54">
        <v>2000</v>
      </c>
    </row>
    <row r="142" spans="1:6" s="40" customFormat="1" ht="62.25">
      <c r="A142" s="87" t="s">
        <v>257</v>
      </c>
      <c r="B142" s="88" t="s">
        <v>107</v>
      </c>
      <c r="C142" s="88" t="s">
        <v>258</v>
      </c>
      <c r="D142" s="87"/>
      <c r="E142" s="54">
        <f>E143</f>
        <v>1788.2</v>
      </c>
      <c r="F142" s="54">
        <f>F143</f>
        <v>1538.1000000000001</v>
      </c>
    </row>
    <row r="143" spans="1:6" s="40" customFormat="1" ht="30.75">
      <c r="A143" s="87" t="s">
        <v>875</v>
      </c>
      <c r="B143" s="88" t="s">
        <v>107</v>
      </c>
      <c r="C143" s="88" t="s">
        <v>879</v>
      </c>
      <c r="D143" s="87"/>
      <c r="E143" s="54">
        <f>E144+E146+E148</f>
        <v>1788.2</v>
      </c>
      <c r="F143" s="54">
        <f>F144+F146+F148</f>
        <v>1538.1000000000001</v>
      </c>
    </row>
    <row r="144" spans="1:6" s="40" customFormat="1" ht="46.5">
      <c r="A144" s="87" t="s">
        <v>745</v>
      </c>
      <c r="B144" s="88" t="s">
        <v>107</v>
      </c>
      <c r="C144" s="88" t="s">
        <v>298</v>
      </c>
      <c r="D144" s="88"/>
      <c r="E144" s="54">
        <f>E145</f>
        <v>429.7</v>
      </c>
      <c r="F144" s="54">
        <f>F145</f>
        <v>429.7</v>
      </c>
    </row>
    <row r="145" spans="1:6" s="40" customFormat="1" ht="30.75">
      <c r="A145" s="87" t="s">
        <v>733</v>
      </c>
      <c r="B145" s="88" t="s">
        <v>107</v>
      </c>
      <c r="C145" s="88" t="s">
        <v>298</v>
      </c>
      <c r="D145" s="88" t="s">
        <v>79</v>
      </c>
      <c r="E145" s="54">
        <v>429.7</v>
      </c>
      <c r="F145" s="54">
        <v>429.7</v>
      </c>
    </row>
    <row r="146" spans="1:6" s="40" customFormat="1" ht="62.25">
      <c r="A146" s="87" t="s">
        <v>985</v>
      </c>
      <c r="B146" s="88" t="s">
        <v>107</v>
      </c>
      <c r="C146" s="88" t="s">
        <v>984</v>
      </c>
      <c r="D146" s="88"/>
      <c r="E146" s="54">
        <f>E147</f>
        <v>50</v>
      </c>
      <c r="F146" s="54">
        <f>F147</f>
        <v>50</v>
      </c>
    </row>
    <row r="147" spans="1:6" s="40" customFormat="1" ht="30.75">
      <c r="A147" s="87" t="s">
        <v>733</v>
      </c>
      <c r="B147" s="88" t="s">
        <v>107</v>
      </c>
      <c r="C147" s="88" t="s">
        <v>984</v>
      </c>
      <c r="D147" s="88" t="s">
        <v>79</v>
      </c>
      <c r="E147" s="54">
        <v>50</v>
      </c>
      <c r="F147" s="54">
        <v>50</v>
      </c>
    </row>
    <row r="148" spans="1:6" s="40" customFormat="1" ht="15">
      <c r="A148" s="87" t="s">
        <v>980</v>
      </c>
      <c r="B148" s="88" t="s">
        <v>107</v>
      </c>
      <c r="C148" s="88" t="s">
        <v>981</v>
      </c>
      <c r="D148" s="88"/>
      <c r="E148" s="54">
        <f>E149</f>
        <v>1308.5</v>
      </c>
      <c r="F148" s="54">
        <f>F149</f>
        <v>1058.4</v>
      </c>
    </row>
    <row r="149" spans="1:6" s="40" customFormat="1" ht="30.75">
      <c r="A149" s="87" t="s">
        <v>733</v>
      </c>
      <c r="B149" s="88" t="s">
        <v>107</v>
      </c>
      <c r="C149" s="88" t="s">
        <v>981</v>
      </c>
      <c r="D149" s="88" t="s">
        <v>79</v>
      </c>
      <c r="E149" s="54">
        <v>1308.5</v>
      </c>
      <c r="F149" s="54">
        <v>1058.4</v>
      </c>
    </row>
    <row r="150" spans="1:6" s="198" customFormat="1" ht="15">
      <c r="A150" s="186" t="s">
        <v>441</v>
      </c>
      <c r="B150" s="86" t="s">
        <v>439</v>
      </c>
      <c r="C150" s="86"/>
      <c r="D150" s="86"/>
      <c r="E150" s="193">
        <f>E151+E167+E156+E173</f>
        <v>28555.22</v>
      </c>
      <c r="F150" s="193">
        <f>F151+F167+F156+F173</f>
        <v>28555.22</v>
      </c>
    </row>
    <row r="151" spans="1:6" s="198" customFormat="1" ht="15">
      <c r="A151" s="87" t="s">
        <v>704</v>
      </c>
      <c r="B151" s="88" t="s">
        <v>703</v>
      </c>
      <c r="C151" s="88"/>
      <c r="D151" s="88"/>
      <c r="E151" s="54">
        <f aca="true" t="shared" si="8" ref="E151:F154">E152</f>
        <v>1050</v>
      </c>
      <c r="F151" s="54">
        <f t="shared" si="8"/>
        <v>1050</v>
      </c>
    </row>
    <row r="152" spans="1:6" s="198" customFormat="1" ht="62.25">
      <c r="A152" s="87" t="s">
        <v>257</v>
      </c>
      <c r="B152" s="88" t="s">
        <v>703</v>
      </c>
      <c r="C152" s="88" t="s">
        <v>258</v>
      </c>
      <c r="D152" s="88"/>
      <c r="E152" s="54">
        <f t="shared" si="8"/>
        <v>1050</v>
      </c>
      <c r="F152" s="54">
        <f t="shared" si="8"/>
        <v>1050</v>
      </c>
    </row>
    <row r="153" spans="1:6" s="198" customFormat="1" ht="30.75">
      <c r="A153" s="87" t="s">
        <v>855</v>
      </c>
      <c r="B153" s="88" t="s">
        <v>703</v>
      </c>
      <c r="C153" s="88" t="s">
        <v>856</v>
      </c>
      <c r="D153" s="88"/>
      <c r="E153" s="54">
        <f t="shared" si="8"/>
        <v>1050</v>
      </c>
      <c r="F153" s="54">
        <f t="shared" si="8"/>
        <v>1050</v>
      </c>
    </row>
    <row r="154" spans="1:6" s="198" customFormat="1" ht="30.75">
      <c r="A154" s="87" t="s">
        <v>705</v>
      </c>
      <c r="B154" s="88" t="s">
        <v>703</v>
      </c>
      <c r="C154" s="88" t="s">
        <v>876</v>
      </c>
      <c r="D154" s="88"/>
      <c r="E154" s="54">
        <f t="shared" si="8"/>
        <v>1050</v>
      </c>
      <c r="F154" s="54">
        <f t="shared" si="8"/>
        <v>1050</v>
      </c>
    </row>
    <row r="155" spans="1:6" s="198" customFormat="1" ht="30.75">
      <c r="A155" s="87" t="s">
        <v>733</v>
      </c>
      <c r="B155" s="88" t="s">
        <v>703</v>
      </c>
      <c r="C155" s="88" t="s">
        <v>876</v>
      </c>
      <c r="D155" s="88" t="s">
        <v>79</v>
      </c>
      <c r="E155" s="54">
        <v>1050</v>
      </c>
      <c r="F155" s="54">
        <v>1050</v>
      </c>
    </row>
    <row r="156" spans="1:6" s="40" customFormat="1" ht="15">
      <c r="A156" s="87" t="s">
        <v>442</v>
      </c>
      <c r="B156" s="88" t="s">
        <v>440</v>
      </c>
      <c r="C156" s="88"/>
      <c r="D156" s="88"/>
      <c r="E156" s="54">
        <f>E157</f>
        <v>14255.220000000001</v>
      </c>
      <c r="F156" s="54">
        <f>F157</f>
        <v>14255.220000000001</v>
      </c>
    </row>
    <row r="157" spans="1:6" s="198" customFormat="1" ht="62.25">
      <c r="A157" s="87" t="s">
        <v>257</v>
      </c>
      <c r="B157" s="88" t="s">
        <v>440</v>
      </c>
      <c r="C157" s="88" t="s">
        <v>258</v>
      </c>
      <c r="D157" s="88"/>
      <c r="E157" s="54">
        <f>E158+E161+E164</f>
        <v>14255.220000000001</v>
      </c>
      <c r="F157" s="54">
        <f>F158+F161+F164</f>
        <v>14255.220000000001</v>
      </c>
    </row>
    <row r="158" spans="1:6" s="198" customFormat="1" ht="30.75">
      <c r="A158" s="87" t="s">
        <v>259</v>
      </c>
      <c r="B158" s="88" t="s">
        <v>440</v>
      </c>
      <c r="C158" s="88" t="s">
        <v>260</v>
      </c>
      <c r="D158" s="88"/>
      <c r="E158" s="54">
        <f>E159</f>
        <v>2000</v>
      </c>
      <c r="F158" s="54">
        <f>F159</f>
        <v>2000</v>
      </c>
    </row>
    <row r="159" spans="1:6" s="198" customFormat="1" ht="30.75">
      <c r="A159" s="87" t="s">
        <v>977</v>
      </c>
      <c r="B159" s="88" t="s">
        <v>440</v>
      </c>
      <c r="C159" s="88" t="s">
        <v>978</v>
      </c>
      <c r="D159" s="88"/>
      <c r="E159" s="54">
        <f>E160</f>
        <v>2000</v>
      </c>
      <c r="F159" s="54">
        <f>F160</f>
        <v>2000</v>
      </c>
    </row>
    <row r="160" spans="1:6" s="198" customFormat="1" ht="30.75">
      <c r="A160" s="87" t="s">
        <v>741</v>
      </c>
      <c r="B160" s="88" t="s">
        <v>440</v>
      </c>
      <c r="C160" s="88" t="s">
        <v>978</v>
      </c>
      <c r="D160" s="88" t="s">
        <v>94</v>
      </c>
      <c r="E160" s="54">
        <v>2000</v>
      </c>
      <c r="F160" s="54">
        <v>2000</v>
      </c>
    </row>
    <row r="161" spans="1:6" s="198" customFormat="1" ht="62.25">
      <c r="A161" s="87" t="s">
        <v>304</v>
      </c>
      <c r="B161" s="88" t="s">
        <v>440</v>
      </c>
      <c r="C161" s="88" t="s">
        <v>264</v>
      </c>
      <c r="D161" s="88"/>
      <c r="E161" s="54">
        <f>E162</f>
        <v>8000</v>
      </c>
      <c r="F161" s="54">
        <f>F162</f>
        <v>8000</v>
      </c>
    </row>
    <row r="162" spans="1:6" s="198" customFormat="1" ht="30.75">
      <c r="A162" s="87" t="s">
        <v>977</v>
      </c>
      <c r="B162" s="88" t="s">
        <v>440</v>
      </c>
      <c r="C162" s="88" t="s">
        <v>979</v>
      </c>
      <c r="D162" s="88"/>
      <c r="E162" s="54">
        <f>E163</f>
        <v>8000</v>
      </c>
      <c r="F162" s="54">
        <f>F163</f>
        <v>8000</v>
      </c>
    </row>
    <row r="163" spans="1:6" s="198" customFormat="1" ht="30.75">
      <c r="A163" s="87" t="s">
        <v>741</v>
      </c>
      <c r="B163" s="88" t="s">
        <v>440</v>
      </c>
      <c r="C163" s="88" t="s">
        <v>979</v>
      </c>
      <c r="D163" s="88" t="s">
        <v>94</v>
      </c>
      <c r="E163" s="54">
        <v>8000</v>
      </c>
      <c r="F163" s="54">
        <v>8000</v>
      </c>
    </row>
    <row r="164" spans="1:6" s="198" customFormat="1" ht="30.75">
      <c r="A164" s="87" t="s">
        <v>826</v>
      </c>
      <c r="B164" s="88" t="s">
        <v>440</v>
      </c>
      <c r="C164" s="88" t="s">
        <v>827</v>
      </c>
      <c r="D164" s="88"/>
      <c r="E164" s="113">
        <f>E165</f>
        <v>4255.22</v>
      </c>
      <c r="F164" s="113">
        <f>F165</f>
        <v>4255.22</v>
      </c>
    </row>
    <row r="165" spans="1:6" s="198" customFormat="1" ht="30.75">
      <c r="A165" s="87" t="s">
        <v>117</v>
      </c>
      <c r="B165" s="88" t="s">
        <v>440</v>
      </c>
      <c r="C165" s="88" t="s">
        <v>312</v>
      </c>
      <c r="D165" s="88"/>
      <c r="E165" s="113">
        <f>E166</f>
        <v>4255.22</v>
      </c>
      <c r="F165" s="113">
        <f>F166</f>
        <v>4255.22</v>
      </c>
    </row>
    <row r="166" spans="1:6" s="198" customFormat="1" ht="30.75">
      <c r="A166" s="87" t="s">
        <v>741</v>
      </c>
      <c r="B166" s="88" t="s">
        <v>440</v>
      </c>
      <c r="C166" s="88" t="s">
        <v>312</v>
      </c>
      <c r="D166" s="88" t="s">
        <v>94</v>
      </c>
      <c r="E166" s="113">
        <v>4255.22</v>
      </c>
      <c r="F166" s="113">
        <v>4255.22</v>
      </c>
    </row>
    <row r="167" spans="1:6" s="40" customFormat="1" ht="15">
      <c r="A167" s="87" t="s">
        <v>697</v>
      </c>
      <c r="B167" s="88" t="s">
        <v>696</v>
      </c>
      <c r="C167" s="88"/>
      <c r="D167" s="88"/>
      <c r="E167" s="54">
        <f aca="true" t="shared" si="9" ref="E167:F169">E168</f>
        <v>5050</v>
      </c>
      <c r="F167" s="54">
        <f t="shared" si="9"/>
        <v>5050</v>
      </c>
    </row>
    <row r="168" spans="1:6" s="40" customFormat="1" ht="62.25">
      <c r="A168" s="87" t="s">
        <v>257</v>
      </c>
      <c r="B168" s="88" t="s">
        <v>696</v>
      </c>
      <c r="C168" s="88" t="s">
        <v>258</v>
      </c>
      <c r="D168" s="88"/>
      <c r="E168" s="54">
        <f t="shared" si="9"/>
        <v>5050</v>
      </c>
      <c r="F168" s="54">
        <f t="shared" si="9"/>
        <v>5050</v>
      </c>
    </row>
    <row r="169" spans="1:6" s="40" customFormat="1" ht="46.5">
      <c r="A169" s="87" t="s">
        <v>305</v>
      </c>
      <c r="B169" s="88" t="s">
        <v>696</v>
      </c>
      <c r="C169" s="88" t="s">
        <v>265</v>
      </c>
      <c r="D169" s="88"/>
      <c r="E169" s="54">
        <f t="shared" si="9"/>
        <v>5050</v>
      </c>
      <c r="F169" s="54">
        <f t="shared" si="9"/>
        <v>5050</v>
      </c>
    </row>
    <row r="170" spans="1:6" s="40" customFormat="1" ht="15">
      <c r="A170" s="87" t="s">
        <v>530</v>
      </c>
      <c r="B170" s="88" t="s">
        <v>696</v>
      </c>
      <c r="C170" s="88" t="s">
        <v>266</v>
      </c>
      <c r="D170" s="88"/>
      <c r="E170" s="54">
        <f>E171+E172</f>
        <v>5050</v>
      </c>
      <c r="F170" s="54">
        <f>F171+F172</f>
        <v>5050</v>
      </c>
    </row>
    <row r="171" spans="1:6" s="40" customFormat="1" ht="30.75">
      <c r="A171" s="87" t="s">
        <v>733</v>
      </c>
      <c r="B171" s="88" t="s">
        <v>696</v>
      </c>
      <c r="C171" s="88" t="s">
        <v>266</v>
      </c>
      <c r="D171" s="88" t="s">
        <v>79</v>
      </c>
      <c r="E171" s="54">
        <v>50</v>
      </c>
      <c r="F171" s="54">
        <v>50</v>
      </c>
    </row>
    <row r="172" spans="1:6" s="40" customFormat="1" ht="15">
      <c r="A172" s="87" t="s">
        <v>1025</v>
      </c>
      <c r="B172" s="88" t="s">
        <v>696</v>
      </c>
      <c r="C172" s="88" t="s">
        <v>266</v>
      </c>
      <c r="D172" s="88" t="s">
        <v>89</v>
      </c>
      <c r="E172" s="54">
        <v>5000</v>
      </c>
      <c r="F172" s="54">
        <v>5000</v>
      </c>
    </row>
    <row r="173" spans="1:6" s="40" customFormat="1" ht="15">
      <c r="A173" s="87" t="s">
        <v>119</v>
      </c>
      <c r="B173" s="88" t="s">
        <v>118</v>
      </c>
      <c r="C173" s="88"/>
      <c r="D173" s="88"/>
      <c r="E173" s="54">
        <f>E174</f>
        <v>8200</v>
      </c>
      <c r="F173" s="54">
        <f>F174</f>
        <v>8200</v>
      </c>
    </row>
    <row r="174" spans="1:6" s="40" customFormat="1" ht="62.25">
      <c r="A174" s="87" t="s">
        <v>257</v>
      </c>
      <c r="B174" s="88" t="s">
        <v>118</v>
      </c>
      <c r="C174" s="88" t="s">
        <v>258</v>
      </c>
      <c r="D174" s="88"/>
      <c r="E174" s="54">
        <f>E178+E175</f>
        <v>8200</v>
      </c>
      <c r="F174" s="54">
        <f>F178+F175</f>
        <v>8200</v>
      </c>
    </row>
    <row r="175" spans="1:6" s="40" customFormat="1" ht="93">
      <c r="A175" s="87" t="s">
        <v>385</v>
      </c>
      <c r="B175" s="88" t="s">
        <v>118</v>
      </c>
      <c r="C175" s="88" t="s">
        <v>265</v>
      </c>
      <c r="D175" s="88"/>
      <c r="E175" s="54">
        <f>E176</f>
        <v>8100</v>
      </c>
      <c r="F175" s="54">
        <f>F176</f>
        <v>8100</v>
      </c>
    </row>
    <row r="176" spans="1:6" s="40" customFormat="1" ht="62.25">
      <c r="A176" s="87" t="s">
        <v>386</v>
      </c>
      <c r="B176" s="88" t="s">
        <v>118</v>
      </c>
      <c r="C176" s="88" t="s">
        <v>267</v>
      </c>
      <c r="D176" s="88"/>
      <c r="E176" s="54">
        <f>E177</f>
        <v>8100</v>
      </c>
      <c r="F176" s="54">
        <f>F177</f>
        <v>8100</v>
      </c>
    </row>
    <row r="177" spans="1:6" s="40" customFormat="1" ht="15">
      <c r="A177" s="87" t="s">
        <v>1025</v>
      </c>
      <c r="B177" s="88" t="s">
        <v>118</v>
      </c>
      <c r="C177" s="88" t="s">
        <v>267</v>
      </c>
      <c r="D177" s="88" t="s">
        <v>89</v>
      </c>
      <c r="E177" s="54">
        <v>8100</v>
      </c>
      <c r="F177" s="54">
        <v>8100</v>
      </c>
    </row>
    <row r="178" spans="1:6" s="40" customFormat="1" ht="46.5">
      <c r="A178" s="87" t="s">
        <v>268</v>
      </c>
      <c r="B178" s="88" t="s">
        <v>118</v>
      </c>
      <c r="C178" s="88" t="s">
        <v>314</v>
      </c>
      <c r="D178" s="88"/>
      <c r="E178" s="54">
        <f>E179</f>
        <v>100</v>
      </c>
      <c r="F178" s="54">
        <f>F179</f>
        <v>100</v>
      </c>
    </row>
    <row r="179" spans="1:6" s="40" customFormat="1" ht="78">
      <c r="A179" s="192" t="s">
        <v>986</v>
      </c>
      <c r="B179" s="207" t="s">
        <v>118</v>
      </c>
      <c r="C179" s="207" t="s">
        <v>987</v>
      </c>
      <c r="D179" s="207"/>
      <c r="E179" s="190">
        <f>E180</f>
        <v>100</v>
      </c>
      <c r="F179" s="190">
        <f>F180</f>
        <v>100</v>
      </c>
    </row>
    <row r="180" spans="1:6" s="40" customFormat="1" ht="30.75">
      <c r="A180" s="87" t="s">
        <v>733</v>
      </c>
      <c r="B180" s="88" t="s">
        <v>118</v>
      </c>
      <c r="C180" s="207" t="s">
        <v>987</v>
      </c>
      <c r="D180" s="88" t="s">
        <v>79</v>
      </c>
      <c r="E180" s="54">
        <v>100</v>
      </c>
      <c r="F180" s="54">
        <v>100</v>
      </c>
    </row>
    <row r="181" spans="1:9" s="40" customFormat="1" ht="15">
      <c r="A181" s="186" t="s">
        <v>580</v>
      </c>
      <c r="B181" s="86" t="s">
        <v>1061</v>
      </c>
      <c r="C181" s="86"/>
      <c r="D181" s="86"/>
      <c r="E181" s="193">
        <f>E182+E196+E221+E245+E227+E212</f>
        <v>923431.7</v>
      </c>
      <c r="F181" s="193">
        <f>F182+F196+F221+F245+F227+F212</f>
        <v>926569.7</v>
      </c>
      <c r="H181" s="214"/>
      <c r="I181" s="44"/>
    </row>
    <row r="182" spans="1:6" s="40" customFormat="1" ht="15">
      <c r="A182" s="87" t="s">
        <v>1066</v>
      </c>
      <c r="B182" s="88" t="s">
        <v>1062</v>
      </c>
      <c r="C182" s="88"/>
      <c r="D182" s="88"/>
      <c r="E182" s="54">
        <f>E183</f>
        <v>295426.5</v>
      </c>
      <c r="F182" s="54">
        <f>F183</f>
        <v>296824.5</v>
      </c>
    </row>
    <row r="183" spans="1:6" s="40" customFormat="1" ht="46.5">
      <c r="A183" s="87" t="s">
        <v>412</v>
      </c>
      <c r="B183" s="88" t="s">
        <v>1062</v>
      </c>
      <c r="C183" s="88" t="s">
        <v>328</v>
      </c>
      <c r="D183" s="88"/>
      <c r="E183" s="54">
        <f>E184+E193</f>
        <v>295426.5</v>
      </c>
      <c r="F183" s="54">
        <f>F184+F193</f>
        <v>296824.5</v>
      </c>
    </row>
    <row r="184" spans="1:6" s="40" customFormat="1" ht="30.75">
      <c r="A184" s="87" t="s">
        <v>758</v>
      </c>
      <c r="B184" s="88" t="s">
        <v>1062</v>
      </c>
      <c r="C184" s="88" t="s">
        <v>329</v>
      </c>
      <c r="D184" s="88"/>
      <c r="E184" s="54">
        <f>E185+E187+E189+E191</f>
        <v>289526.5</v>
      </c>
      <c r="F184" s="54">
        <f>F185+F187+F189+F191</f>
        <v>290924.5</v>
      </c>
    </row>
    <row r="185" spans="1:6" s="40" customFormat="1" ht="15">
      <c r="A185" s="87" t="s">
        <v>746</v>
      </c>
      <c r="B185" s="88" t="s">
        <v>1062</v>
      </c>
      <c r="C185" s="88" t="s">
        <v>763</v>
      </c>
      <c r="D185" s="88"/>
      <c r="E185" s="54">
        <f>E186</f>
        <v>88510</v>
      </c>
      <c r="F185" s="54">
        <f>F186</f>
        <v>89908</v>
      </c>
    </row>
    <row r="186" spans="1:6" s="40" customFormat="1" ht="30.75">
      <c r="A186" s="87" t="s">
        <v>86</v>
      </c>
      <c r="B186" s="88" t="s">
        <v>1062</v>
      </c>
      <c r="C186" s="88" t="s">
        <v>763</v>
      </c>
      <c r="D186" s="88" t="s">
        <v>87</v>
      </c>
      <c r="E186" s="54">
        <v>88510</v>
      </c>
      <c r="F186" s="54">
        <v>89908</v>
      </c>
    </row>
    <row r="187" spans="1:6" s="40" customFormat="1" ht="186.75">
      <c r="A187" s="87" t="s">
        <v>702</v>
      </c>
      <c r="B187" s="88" t="s">
        <v>1062</v>
      </c>
      <c r="C187" s="88" t="s">
        <v>760</v>
      </c>
      <c r="D187" s="88"/>
      <c r="E187" s="54">
        <f>E188</f>
        <v>152748.7</v>
      </c>
      <c r="F187" s="54">
        <f>F188</f>
        <v>152748.7</v>
      </c>
    </row>
    <row r="188" spans="1:6" s="40" customFormat="1" ht="30.75">
      <c r="A188" s="87" t="s">
        <v>86</v>
      </c>
      <c r="B188" s="88" t="s">
        <v>1062</v>
      </c>
      <c r="C188" s="88" t="s">
        <v>760</v>
      </c>
      <c r="D188" s="88" t="s">
        <v>87</v>
      </c>
      <c r="E188" s="54">
        <v>152748.7</v>
      </c>
      <c r="F188" s="54">
        <v>152748.7</v>
      </c>
    </row>
    <row r="189" spans="1:6" s="40" customFormat="1" ht="202.5">
      <c r="A189" s="87" t="s">
        <v>532</v>
      </c>
      <c r="B189" s="88" t="s">
        <v>1062</v>
      </c>
      <c r="C189" s="88" t="s">
        <v>761</v>
      </c>
      <c r="D189" s="88"/>
      <c r="E189" s="54">
        <f>E190</f>
        <v>1800.1</v>
      </c>
      <c r="F189" s="54">
        <f>F190</f>
        <v>1800.1</v>
      </c>
    </row>
    <row r="190" spans="1:6" s="40" customFormat="1" ht="30.75">
      <c r="A190" s="87" t="s">
        <v>86</v>
      </c>
      <c r="B190" s="88" t="s">
        <v>1062</v>
      </c>
      <c r="C190" s="88" t="s">
        <v>761</v>
      </c>
      <c r="D190" s="88" t="s">
        <v>87</v>
      </c>
      <c r="E190" s="54">
        <v>1800.1</v>
      </c>
      <c r="F190" s="54">
        <v>1800.1</v>
      </c>
    </row>
    <row r="191" spans="1:6" s="40" customFormat="1" ht="218.25">
      <c r="A191" s="87" t="s">
        <v>120</v>
      </c>
      <c r="B191" s="88" t="s">
        <v>1062</v>
      </c>
      <c r="C191" s="88" t="s">
        <v>762</v>
      </c>
      <c r="D191" s="88"/>
      <c r="E191" s="54">
        <f>E192</f>
        <v>46467.7</v>
      </c>
      <c r="F191" s="54">
        <f>F192</f>
        <v>46467.7</v>
      </c>
    </row>
    <row r="192" spans="1:6" s="40" customFormat="1" ht="30.75">
      <c r="A192" s="87" t="s">
        <v>86</v>
      </c>
      <c r="B192" s="88" t="s">
        <v>1062</v>
      </c>
      <c r="C192" s="88" t="s">
        <v>762</v>
      </c>
      <c r="D192" s="88" t="s">
        <v>87</v>
      </c>
      <c r="E192" s="54">
        <v>46467.7</v>
      </c>
      <c r="F192" s="54">
        <v>46467.7</v>
      </c>
    </row>
    <row r="193" spans="1:6" s="40" customFormat="1" ht="46.5">
      <c r="A193" s="87" t="s">
        <v>343</v>
      </c>
      <c r="B193" s="88" t="s">
        <v>1062</v>
      </c>
      <c r="C193" s="88" t="s">
        <v>196</v>
      </c>
      <c r="D193" s="88"/>
      <c r="E193" s="54">
        <f>E194</f>
        <v>5900</v>
      </c>
      <c r="F193" s="54">
        <f>F194</f>
        <v>5900</v>
      </c>
    </row>
    <row r="194" spans="1:6" s="40" customFormat="1" ht="15">
      <c r="A194" s="87" t="s">
        <v>746</v>
      </c>
      <c r="B194" s="88" t="s">
        <v>1062</v>
      </c>
      <c r="C194" s="88" t="s">
        <v>982</v>
      </c>
      <c r="D194" s="88"/>
      <c r="E194" s="54">
        <f>E195</f>
        <v>5900</v>
      </c>
      <c r="F194" s="54">
        <f>F195</f>
        <v>5900</v>
      </c>
    </row>
    <row r="195" spans="1:6" s="40" customFormat="1" ht="30.75">
      <c r="A195" s="87" t="s">
        <v>86</v>
      </c>
      <c r="B195" s="88" t="s">
        <v>1062</v>
      </c>
      <c r="C195" s="88" t="s">
        <v>982</v>
      </c>
      <c r="D195" s="88" t="s">
        <v>87</v>
      </c>
      <c r="E195" s="54">
        <v>5900</v>
      </c>
      <c r="F195" s="54">
        <v>5900</v>
      </c>
    </row>
    <row r="196" spans="1:6" s="40" customFormat="1" ht="15">
      <c r="A196" s="87" t="s">
        <v>1067</v>
      </c>
      <c r="B196" s="88" t="s">
        <v>581</v>
      </c>
      <c r="C196" s="88"/>
      <c r="D196" s="88"/>
      <c r="E196" s="54">
        <f>E197</f>
        <v>478500.49999999994</v>
      </c>
      <c r="F196" s="54">
        <f>F197</f>
        <v>480977.49999999994</v>
      </c>
    </row>
    <row r="197" spans="1:6" s="40" customFormat="1" ht="46.5">
      <c r="A197" s="87" t="s">
        <v>412</v>
      </c>
      <c r="B197" s="88" t="s">
        <v>581</v>
      </c>
      <c r="C197" s="88" t="s">
        <v>328</v>
      </c>
      <c r="D197" s="88"/>
      <c r="E197" s="54">
        <f>E198+E207</f>
        <v>478500.49999999994</v>
      </c>
      <c r="F197" s="54">
        <f>F198+F207</f>
        <v>480977.49999999994</v>
      </c>
    </row>
    <row r="198" spans="1:6" s="40" customFormat="1" ht="30.75">
      <c r="A198" s="87" t="s">
        <v>178</v>
      </c>
      <c r="B198" s="88" t="s">
        <v>581</v>
      </c>
      <c r="C198" s="88" t="s">
        <v>179</v>
      </c>
      <c r="D198" s="88"/>
      <c r="E198" s="54">
        <f>E199+E201+E203+E205</f>
        <v>465327.69999999995</v>
      </c>
      <c r="F198" s="54">
        <f>F199+F201+F203+F205</f>
        <v>467804.69999999995</v>
      </c>
    </row>
    <row r="199" spans="1:6" s="40" customFormat="1" ht="30.75">
      <c r="A199" s="87" t="s">
        <v>747</v>
      </c>
      <c r="B199" s="88" t="s">
        <v>581</v>
      </c>
      <c r="C199" s="88" t="s">
        <v>183</v>
      </c>
      <c r="D199" s="88"/>
      <c r="E199" s="54">
        <f>E200</f>
        <v>128162</v>
      </c>
      <c r="F199" s="54">
        <f>F200</f>
        <v>130639</v>
      </c>
    </row>
    <row r="200" spans="1:6" s="40" customFormat="1" ht="30.75">
      <c r="A200" s="87" t="s">
        <v>86</v>
      </c>
      <c r="B200" s="88" t="s">
        <v>581</v>
      </c>
      <c r="C200" s="88" t="s">
        <v>183</v>
      </c>
      <c r="D200" s="88" t="s">
        <v>87</v>
      </c>
      <c r="E200" s="54">
        <v>128162</v>
      </c>
      <c r="F200" s="54">
        <v>130639</v>
      </c>
    </row>
    <row r="201" spans="1:6" s="40" customFormat="1" ht="171">
      <c r="A201" s="87" t="s">
        <v>533</v>
      </c>
      <c r="B201" s="88" t="s">
        <v>581</v>
      </c>
      <c r="C201" s="88" t="s">
        <v>180</v>
      </c>
      <c r="D201" s="88"/>
      <c r="E201" s="54">
        <f>E202</f>
        <v>298468.3</v>
      </c>
      <c r="F201" s="54">
        <f>F202</f>
        <v>298468.3</v>
      </c>
    </row>
    <row r="202" spans="1:6" s="40" customFormat="1" ht="30.75">
      <c r="A202" s="87" t="s">
        <v>86</v>
      </c>
      <c r="B202" s="88" t="s">
        <v>581</v>
      </c>
      <c r="C202" s="88" t="s">
        <v>180</v>
      </c>
      <c r="D202" s="88" t="s">
        <v>87</v>
      </c>
      <c r="E202" s="54">
        <v>298468.3</v>
      </c>
      <c r="F202" s="54">
        <v>298468.3</v>
      </c>
    </row>
    <row r="203" spans="1:6" s="40" customFormat="1" ht="171">
      <c r="A203" s="87" t="s">
        <v>111</v>
      </c>
      <c r="B203" s="88" t="s">
        <v>581</v>
      </c>
      <c r="C203" s="88" t="s">
        <v>181</v>
      </c>
      <c r="D203" s="88"/>
      <c r="E203" s="54">
        <f>E204</f>
        <v>5394.6</v>
      </c>
      <c r="F203" s="54">
        <f>F204</f>
        <v>5394.6</v>
      </c>
    </row>
    <row r="204" spans="1:6" s="40" customFormat="1" ht="30.75">
      <c r="A204" s="87" t="s">
        <v>86</v>
      </c>
      <c r="B204" s="88" t="s">
        <v>581</v>
      </c>
      <c r="C204" s="88" t="s">
        <v>181</v>
      </c>
      <c r="D204" s="88" t="s">
        <v>87</v>
      </c>
      <c r="E204" s="54">
        <v>5394.6</v>
      </c>
      <c r="F204" s="54">
        <v>5394.6</v>
      </c>
    </row>
    <row r="205" spans="1:6" s="40" customFormat="1" ht="186.75">
      <c r="A205" s="87" t="s">
        <v>121</v>
      </c>
      <c r="B205" s="88" t="s">
        <v>581</v>
      </c>
      <c r="C205" s="88" t="s">
        <v>182</v>
      </c>
      <c r="D205" s="88"/>
      <c r="E205" s="54">
        <f>E206</f>
        <v>33302.8</v>
      </c>
      <c r="F205" s="54">
        <f>F206</f>
        <v>33302.8</v>
      </c>
    </row>
    <row r="206" spans="1:6" s="40" customFormat="1" ht="30.75">
      <c r="A206" s="87" t="s">
        <v>86</v>
      </c>
      <c r="B206" s="88" t="s">
        <v>581</v>
      </c>
      <c r="C206" s="88" t="s">
        <v>182</v>
      </c>
      <c r="D206" s="88" t="s">
        <v>87</v>
      </c>
      <c r="E206" s="54">
        <v>33302.8</v>
      </c>
      <c r="F206" s="54">
        <v>33302.8</v>
      </c>
    </row>
    <row r="207" spans="1:6" s="40" customFormat="1" ht="46.5">
      <c r="A207" s="87" t="s">
        <v>188</v>
      </c>
      <c r="B207" s="88" t="s">
        <v>581</v>
      </c>
      <c r="C207" s="88" t="s">
        <v>196</v>
      </c>
      <c r="D207" s="88"/>
      <c r="E207" s="54">
        <f>E208+E210</f>
        <v>13172.8</v>
      </c>
      <c r="F207" s="54">
        <f>F208+F210</f>
        <v>13172.8</v>
      </c>
    </row>
    <row r="208" spans="1:6" s="40" customFormat="1" ht="30.75">
      <c r="A208" s="87" t="s">
        <v>747</v>
      </c>
      <c r="B208" s="88" t="s">
        <v>581</v>
      </c>
      <c r="C208" s="88" t="s">
        <v>983</v>
      </c>
      <c r="D208" s="88"/>
      <c r="E208" s="54">
        <f>E209</f>
        <v>12400</v>
      </c>
      <c r="F208" s="54">
        <f>F209</f>
        <v>12400</v>
      </c>
    </row>
    <row r="209" spans="1:6" s="40" customFormat="1" ht="30.75">
      <c r="A209" s="87" t="s">
        <v>86</v>
      </c>
      <c r="B209" s="88" t="s">
        <v>581</v>
      </c>
      <c r="C209" s="88" t="s">
        <v>983</v>
      </c>
      <c r="D209" s="88" t="s">
        <v>87</v>
      </c>
      <c r="E209" s="54">
        <v>12400</v>
      </c>
      <c r="F209" s="54">
        <v>12400</v>
      </c>
    </row>
    <row r="210" spans="1:6" s="40" customFormat="1" ht="140.25">
      <c r="A210" s="87" t="s">
        <v>749</v>
      </c>
      <c r="B210" s="88" t="s">
        <v>581</v>
      </c>
      <c r="C210" s="88" t="s">
        <v>324</v>
      </c>
      <c r="D210" s="88"/>
      <c r="E210" s="54">
        <f>E211</f>
        <v>772.8</v>
      </c>
      <c r="F210" s="54">
        <f>F211</f>
        <v>772.8</v>
      </c>
    </row>
    <row r="211" spans="1:6" s="40" customFormat="1" ht="15">
      <c r="A211" s="87" t="s">
        <v>91</v>
      </c>
      <c r="B211" s="88" t="s">
        <v>581</v>
      </c>
      <c r="C211" s="88" t="s">
        <v>324</v>
      </c>
      <c r="D211" s="88" t="s">
        <v>90</v>
      </c>
      <c r="E211" s="54">
        <v>772.8</v>
      </c>
      <c r="F211" s="54">
        <v>772.8</v>
      </c>
    </row>
    <row r="212" spans="1:6" s="40" customFormat="1" ht="15">
      <c r="A212" s="87" t="s">
        <v>469</v>
      </c>
      <c r="B212" s="88" t="s">
        <v>468</v>
      </c>
      <c r="C212" s="88"/>
      <c r="D212" s="88"/>
      <c r="E212" s="54">
        <f>E213+E217</f>
        <v>89357</v>
      </c>
      <c r="F212" s="54">
        <f>F213+F217</f>
        <v>88546</v>
      </c>
    </row>
    <row r="213" spans="1:6" s="40" customFormat="1" ht="46.5">
      <c r="A213" s="87" t="s">
        <v>412</v>
      </c>
      <c r="B213" s="88" t="s">
        <v>468</v>
      </c>
      <c r="C213" s="88" t="s">
        <v>328</v>
      </c>
      <c r="D213" s="88"/>
      <c r="E213" s="54">
        <f aca="true" t="shared" si="10" ref="E213:F215">E214</f>
        <v>57348</v>
      </c>
      <c r="F213" s="54">
        <f t="shared" si="10"/>
        <v>57531</v>
      </c>
    </row>
    <row r="214" spans="1:6" s="40" customFormat="1" ht="30.75">
      <c r="A214" s="87" t="s">
        <v>185</v>
      </c>
      <c r="B214" s="88" t="s">
        <v>468</v>
      </c>
      <c r="C214" s="88" t="s">
        <v>186</v>
      </c>
      <c r="D214" s="88"/>
      <c r="E214" s="54">
        <f t="shared" si="10"/>
        <v>57348</v>
      </c>
      <c r="F214" s="54">
        <f t="shared" si="10"/>
        <v>57531</v>
      </c>
    </row>
    <row r="215" spans="1:6" s="40" customFormat="1" ht="15">
      <c r="A215" s="87" t="s">
        <v>748</v>
      </c>
      <c r="B215" s="88" t="s">
        <v>468</v>
      </c>
      <c r="C215" s="88" t="s">
        <v>187</v>
      </c>
      <c r="D215" s="88"/>
      <c r="E215" s="54">
        <f t="shared" si="10"/>
        <v>57348</v>
      </c>
      <c r="F215" s="54">
        <f t="shared" si="10"/>
        <v>57531</v>
      </c>
    </row>
    <row r="216" spans="1:6" s="40" customFormat="1" ht="30.75">
      <c r="A216" s="87" t="s">
        <v>86</v>
      </c>
      <c r="B216" s="88" t="s">
        <v>468</v>
      </c>
      <c r="C216" s="88" t="s">
        <v>187</v>
      </c>
      <c r="D216" s="88" t="s">
        <v>87</v>
      </c>
      <c r="E216" s="54">
        <v>57348</v>
      </c>
      <c r="F216" s="54">
        <v>57531</v>
      </c>
    </row>
    <row r="217" spans="1:6" s="40" customFormat="1" ht="30.75">
      <c r="A217" s="87" t="s">
        <v>766</v>
      </c>
      <c r="B217" s="88" t="s">
        <v>468</v>
      </c>
      <c r="C217" s="88" t="s">
        <v>225</v>
      </c>
      <c r="D217" s="88"/>
      <c r="E217" s="54">
        <f aca="true" t="shared" si="11" ref="E217:F219">E218</f>
        <v>32009</v>
      </c>
      <c r="F217" s="54">
        <f t="shared" si="11"/>
        <v>31015</v>
      </c>
    </row>
    <row r="218" spans="1:6" s="40" customFormat="1" ht="30.75">
      <c r="A218" s="87" t="s">
        <v>347</v>
      </c>
      <c r="B218" s="88" t="s">
        <v>468</v>
      </c>
      <c r="C218" s="88" t="s">
        <v>233</v>
      </c>
      <c r="D218" s="88"/>
      <c r="E218" s="54">
        <f t="shared" si="11"/>
        <v>32009</v>
      </c>
      <c r="F218" s="54">
        <f t="shared" si="11"/>
        <v>31015</v>
      </c>
    </row>
    <row r="219" spans="1:6" s="40" customFormat="1" ht="15">
      <c r="A219" s="87" t="s">
        <v>748</v>
      </c>
      <c r="B219" s="88" t="s">
        <v>468</v>
      </c>
      <c r="C219" s="88" t="s">
        <v>234</v>
      </c>
      <c r="D219" s="88"/>
      <c r="E219" s="54">
        <f t="shared" si="11"/>
        <v>32009</v>
      </c>
      <c r="F219" s="54">
        <f t="shared" si="11"/>
        <v>31015</v>
      </c>
    </row>
    <row r="220" spans="1:6" s="40" customFormat="1" ht="30.75">
      <c r="A220" s="87" t="s">
        <v>86</v>
      </c>
      <c r="B220" s="88" t="s">
        <v>468</v>
      </c>
      <c r="C220" s="88" t="s">
        <v>234</v>
      </c>
      <c r="D220" s="88" t="s">
        <v>87</v>
      </c>
      <c r="E220" s="54">
        <v>32009</v>
      </c>
      <c r="F220" s="54">
        <v>31015</v>
      </c>
    </row>
    <row r="221" spans="1:6" s="40" customFormat="1" ht="30.75">
      <c r="A221" s="87" t="s">
        <v>108</v>
      </c>
      <c r="B221" s="88" t="s">
        <v>1063</v>
      </c>
      <c r="C221" s="88"/>
      <c r="D221" s="88"/>
      <c r="E221" s="54">
        <f>E224</f>
        <v>500</v>
      </c>
      <c r="F221" s="54">
        <f>F224</f>
        <v>500</v>
      </c>
    </row>
    <row r="222" spans="1:6" s="40" customFormat="1" ht="46.5">
      <c r="A222" s="87" t="s">
        <v>412</v>
      </c>
      <c r="B222" s="88" t="s">
        <v>1063</v>
      </c>
      <c r="C222" s="88" t="s">
        <v>328</v>
      </c>
      <c r="D222" s="88"/>
      <c r="E222" s="54">
        <f>E224</f>
        <v>500</v>
      </c>
      <c r="F222" s="54">
        <f>F224</f>
        <v>500</v>
      </c>
    </row>
    <row r="223" spans="1:6" s="40" customFormat="1" ht="30.75">
      <c r="A223" s="87" t="s">
        <v>299</v>
      </c>
      <c r="B223" s="88" t="s">
        <v>1063</v>
      </c>
      <c r="C223" s="88" t="s">
        <v>193</v>
      </c>
      <c r="D223" s="88"/>
      <c r="E223" s="54">
        <f>E224</f>
        <v>500</v>
      </c>
      <c r="F223" s="54">
        <f>F224</f>
        <v>500</v>
      </c>
    </row>
    <row r="224" spans="1:6" s="40" customFormat="1" ht="15">
      <c r="A224" s="87" t="s">
        <v>95</v>
      </c>
      <c r="B224" s="88" t="s">
        <v>1063</v>
      </c>
      <c r="C224" s="88" t="s">
        <v>319</v>
      </c>
      <c r="D224" s="88"/>
      <c r="E224" s="54">
        <f>E225+E226</f>
        <v>500</v>
      </c>
      <c r="F224" s="54">
        <f>F225+F226</f>
        <v>500</v>
      </c>
    </row>
    <row r="225" spans="1:6" s="40" customFormat="1" ht="62.25">
      <c r="A225" s="87" t="s">
        <v>77</v>
      </c>
      <c r="B225" s="88" t="s">
        <v>1063</v>
      </c>
      <c r="C225" s="88" t="s">
        <v>319</v>
      </c>
      <c r="D225" s="88" t="s">
        <v>78</v>
      </c>
      <c r="E225" s="54">
        <v>70</v>
      </c>
      <c r="F225" s="54">
        <v>70</v>
      </c>
    </row>
    <row r="226" spans="1:6" s="40" customFormat="1" ht="30.75">
      <c r="A226" s="87" t="s">
        <v>733</v>
      </c>
      <c r="B226" s="88" t="s">
        <v>1063</v>
      </c>
      <c r="C226" s="88" t="s">
        <v>319</v>
      </c>
      <c r="D226" s="88" t="s">
        <v>79</v>
      </c>
      <c r="E226" s="54">
        <v>430</v>
      </c>
      <c r="F226" s="54">
        <v>430</v>
      </c>
    </row>
    <row r="227" spans="1:6" s="40" customFormat="1" ht="15">
      <c r="A227" s="87" t="s">
        <v>3</v>
      </c>
      <c r="B227" s="88" t="s">
        <v>582</v>
      </c>
      <c r="C227" s="88"/>
      <c r="D227" s="88"/>
      <c r="E227" s="54">
        <f>E228+E237+E241</f>
        <v>31516.699999999997</v>
      </c>
      <c r="F227" s="54">
        <f>F228+F237+F241</f>
        <v>31557.699999999997</v>
      </c>
    </row>
    <row r="228" spans="1:6" s="40" customFormat="1" ht="46.5">
      <c r="A228" s="87" t="s">
        <v>412</v>
      </c>
      <c r="B228" s="88" t="s">
        <v>582</v>
      </c>
      <c r="C228" s="88" t="s">
        <v>328</v>
      </c>
      <c r="D228" s="88"/>
      <c r="E228" s="54">
        <f>E229</f>
        <v>19230.699999999997</v>
      </c>
      <c r="F228" s="54">
        <f>F229</f>
        <v>19230.699999999997</v>
      </c>
    </row>
    <row r="229" spans="1:6" s="40" customFormat="1" ht="30.75">
      <c r="A229" s="87" t="s">
        <v>348</v>
      </c>
      <c r="B229" s="88" t="s">
        <v>582</v>
      </c>
      <c r="C229" s="88" t="s">
        <v>189</v>
      </c>
      <c r="D229" s="88"/>
      <c r="E229" s="54">
        <f>E230+E233+E235</f>
        <v>19230.699999999997</v>
      </c>
      <c r="F229" s="54">
        <f>F230+F233+F235</f>
        <v>19230.699999999997</v>
      </c>
    </row>
    <row r="230" spans="1:6" s="40" customFormat="1" ht="15">
      <c r="A230" s="87" t="s">
        <v>451</v>
      </c>
      <c r="B230" s="88" t="s">
        <v>582</v>
      </c>
      <c r="C230" s="88" t="s">
        <v>315</v>
      </c>
      <c r="D230" s="88"/>
      <c r="E230" s="54">
        <f>E232+E231</f>
        <v>1900</v>
      </c>
      <c r="F230" s="54">
        <f>F232+F231</f>
        <v>1900</v>
      </c>
    </row>
    <row r="231" spans="1:6" s="40" customFormat="1" ht="15">
      <c r="A231" s="87" t="s">
        <v>91</v>
      </c>
      <c r="B231" s="88" t="s">
        <v>582</v>
      </c>
      <c r="C231" s="88" t="s">
        <v>315</v>
      </c>
      <c r="D231" s="88" t="s">
        <v>90</v>
      </c>
      <c r="E231" s="54">
        <v>400</v>
      </c>
      <c r="F231" s="54">
        <v>400</v>
      </c>
    </row>
    <row r="232" spans="1:6" s="40" customFormat="1" ht="30.75">
      <c r="A232" s="87" t="s">
        <v>86</v>
      </c>
      <c r="B232" s="88" t="s">
        <v>582</v>
      </c>
      <c r="C232" s="88" t="s">
        <v>315</v>
      </c>
      <c r="D232" s="88" t="s">
        <v>87</v>
      </c>
      <c r="E232" s="54">
        <v>1500</v>
      </c>
      <c r="F232" s="54">
        <v>1500</v>
      </c>
    </row>
    <row r="233" spans="1:6" s="40" customFormat="1" ht="46.5">
      <c r="A233" s="87" t="s">
        <v>750</v>
      </c>
      <c r="B233" s="88" t="s">
        <v>582</v>
      </c>
      <c r="C233" s="88" t="s">
        <v>316</v>
      </c>
      <c r="D233" s="88"/>
      <c r="E233" s="54">
        <f>E234</f>
        <v>15558.1</v>
      </c>
      <c r="F233" s="54">
        <f>F234</f>
        <v>15558.1</v>
      </c>
    </row>
    <row r="234" spans="1:6" s="40" customFormat="1" ht="30.75">
      <c r="A234" s="87" t="s">
        <v>733</v>
      </c>
      <c r="B234" s="88" t="s">
        <v>582</v>
      </c>
      <c r="C234" s="88" t="s">
        <v>316</v>
      </c>
      <c r="D234" s="88" t="s">
        <v>90</v>
      </c>
      <c r="E234" s="54">
        <v>15558.1</v>
      </c>
      <c r="F234" s="54">
        <v>15558.1</v>
      </c>
    </row>
    <row r="235" spans="1:6" s="40" customFormat="1" ht="46.5">
      <c r="A235" s="87" t="s">
        <v>4</v>
      </c>
      <c r="B235" s="88" t="s">
        <v>582</v>
      </c>
      <c r="C235" s="88" t="s">
        <v>317</v>
      </c>
      <c r="D235" s="88"/>
      <c r="E235" s="54">
        <f>E236</f>
        <v>1772.6</v>
      </c>
      <c r="F235" s="54">
        <f>F236</f>
        <v>1772.6</v>
      </c>
    </row>
    <row r="236" spans="1:6" s="40" customFormat="1" ht="30.75">
      <c r="A236" s="87" t="s">
        <v>86</v>
      </c>
      <c r="B236" s="88" t="s">
        <v>582</v>
      </c>
      <c r="C236" s="88" t="s">
        <v>317</v>
      </c>
      <c r="D236" s="88" t="s">
        <v>90</v>
      </c>
      <c r="E236" s="54">
        <v>1772.6</v>
      </c>
      <c r="F236" s="54">
        <v>1772.6</v>
      </c>
    </row>
    <row r="237" spans="1:6" s="40" customFormat="1" ht="46.5">
      <c r="A237" s="87" t="s">
        <v>205</v>
      </c>
      <c r="B237" s="88" t="s">
        <v>582</v>
      </c>
      <c r="C237" s="88" t="s">
        <v>206</v>
      </c>
      <c r="D237" s="88"/>
      <c r="E237" s="54">
        <f aca="true" t="shared" si="12" ref="E237:F239">E238</f>
        <v>12086</v>
      </c>
      <c r="F237" s="54">
        <f t="shared" si="12"/>
        <v>12127</v>
      </c>
    </row>
    <row r="238" spans="1:6" s="40" customFormat="1" ht="15">
      <c r="A238" s="87" t="s">
        <v>734</v>
      </c>
      <c r="B238" s="88" t="s">
        <v>582</v>
      </c>
      <c r="C238" s="88" t="s">
        <v>208</v>
      </c>
      <c r="D238" s="88"/>
      <c r="E238" s="54">
        <f t="shared" si="12"/>
        <v>12086</v>
      </c>
      <c r="F238" s="54">
        <f t="shared" si="12"/>
        <v>12127</v>
      </c>
    </row>
    <row r="239" spans="1:6" s="40" customFormat="1" ht="15">
      <c r="A239" s="87" t="s">
        <v>93</v>
      </c>
      <c r="B239" s="88" t="s">
        <v>582</v>
      </c>
      <c r="C239" s="88" t="s">
        <v>209</v>
      </c>
      <c r="D239" s="88"/>
      <c r="E239" s="54">
        <f t="shared" si="12"/>
        <v>12086</v>
      </c>
      <c r="F239" s="54">
        <f t="shared" si="12"/>
        <v>12127</v>
      </c>
    </row>
    <row r="240" spans="1:6" s="40" customFormat="1" ht="30.75">
      <c r="A240" s="87" t="s">
        <v>86</v>
      </c>
      <c r="B240" s="88" t="s">
        <v>582</v>
      </c>
      <c r="C240" s="88" t="s">
        <v>209</v>
      </c>
      <c r="D240" s="88" t="s">
        <v>87</v>
      </c>
      <c r="E240" s="54">
        <v>12086</v>
      </c>
      <c r="F240" s="54">
        <v>12127</v>
      </c>
    </row>
    <row r="241" spans="1:6" s="40" customFormat="1" ht="46.5">
      <c r="A241" s="87" t="s">
        <v>847</v>
      </c>
      <c r="B241" s="88" t="s">
        <v>582</v>
      </c>
      <c r="C241" s="88" t="s">
        <v>848</v>
      </c>
      <c r="D241" s="88"/>
      <c r="E241" s="54">
        <f aca="true" t="shared" si="13" ref="E241:F243">E242</f>
        <v>200</v>
      </c>
      <c r="F241" s="54">
        <f t="shared" si="13"/>
        <v>200</v>
      </c>
    </row>
    <row r="242" spans="1:6" s="40" customFormat="1" ht="30.75">
      <c r="A242" s="87" t="s">
        <v>852</v>
      </c>
      <c r="B242" s="88" t="s">
        <v>582</v>
      </c>
      <c r="C242" s="88" t="s">
        <v>854</v>
      </c>
      <c r="D242" s="88"/>
      <c r="E242" s="54">
        <f t="shared" si="13"/>
        <v>200</v>
      </c>
      <c r="F242" s="54">
        <f t="shared" si="13"/>
        <v>200</v>
      </c>
    </row>
    <row r="243" spans="1:6" s="40" customFormat="1" ht="15">
      <c r="A243" s="87" t="s">
        <v>451</v>
      </c>
      <c r="B243" s="88" t="s">
        <v>582</v>
      </c>
      <c r="C243" s="88" t="s">
        <v>853</v>
      </c>
      <c r="D243" s="88"/>
      <c r="E243" s="54">
        <f t="shared" si="13"/>
        <v>200</v>
      </c>
      <c r="F243" s="54">
        <f t="shared" si="13"/>
        <v>200</v>
      </c>
    </row>
    <row r="244" spans="1:6" s="40" customFormat="1" ht="30.75">
      <c r="A244" s="87" t="s">
        <v>86</v>
      </c>
      <c r="B244" s="88" t="s">
        <v>582</v>
      </c>
      <c r="C244" s="88" t="s">
        <v>853</v>
      </c>
      <c r="D244" s="88" t="s">
        <v>87</v>
      </c>
      <c r="E244" s="54">
        <v>200</v>
      </c>
      <c r="F244" s="54">
        <v>200</v>
      </c>
    </row>
    <row r="245" spans="1:6" s="40" customFormat="1" ht="15">
      <c r="A245" s="87" t="s">
        <v>583</v>
      </c>
      <c r="B245" s="88" t="s">
        <v>584</v>
      </c>
      <c r="C245" s="88"/>
      <c r="D245" s="88"/>
      <c r="E245" s="54">
        <f>E246</f>
        <v>28131</v>
      </c>
      <c r="F245" s="54">
        <f>F246</f>
        <v>28164</v>
      </c>
    </row>
    <row r="246" spans="1:6" s="40" customFormat="1" ht="46.5">
      <c r="A246" s="87" t="s">
        <v>412</v>
      </c>
      <c r="B246" s="88" t="s">
        <v>584</v>
      </c>
      <c r="C246" s="88" t="s">
        <v>328</v>
      </c>
      <c r="D246" s="88"/>
      <c r="E246" s="54">
        <f>E247+E251</f>
        <v>28131</v>
      </c>
      <c r="F246" s="54">
        <f>F247+F251</f>
        <v>28164</v>
      </c>
    </row>
    <row r="247" spans="1:6" s="40" customFormat="1" ht="30.75">
      <c r="A247" s="87" t="s">
        <v>194</v>
      </c>
      <c r="B247" s="88" t="s">
        <v>584</v>
      </c>
      <c r="C247" s="88" t="s">
        <v>191</v>
      </c>
      <c r="D247" s="88"/>
      <c r="E247" s="54">
        <f>E248</f>
        <v>1750</v>
      </c>
      <c r="F247" s="54">
        <f>F248</f>
        <v>1750</v>
      </c>
    </row>
    <row r="248" spans="1:6" s="40" customFormat="1" ht="15">
      <c r="A248" s="87" t="s">
        <v>751</v>
      </c>
      <c r="B248" s="88" t="s">
        <v>584</v>
      </c>
      <c r="C248" s="88" t="s">
        <v>318</v>
      </c>
      <c r="D248" s="88"/>
      <c r="E248" s="54">
        <f>E249+E250</f>
        <v>1750</v>
      </c>
      <c r="F248" s="54">
        <f>F249+F250</f>
        <v>1750</v>
      </c>
    </row>
    <row r="249" spans="1:6" s="40" customFormat="1" ht="62.25">
      <c r="A249" s="87" t="s">
        <v>77</v>
      </c>
      <c r="B249" s="88" t="s">
        <v>584</v>
      </c>
      <c r="C249" s="88" t="s">
        <v>318</v>
      </c>
      <c r="D249" s="88" t="s">
        <v>78</v>
      </c>
      <c r="E249" s="54">
        <v>440</v>
      </c>
      <c r="F249" s="54">
        <v>440</v>
      </c>
    </row>
    <row r="250" spans="1:6" s="40" customFormat="1" ht="30.75">
      <c r="A250" s="87" t="s">
        <v>733</v>
      </c>
      <c r="B250" s="88" t="s">
        <v>584</v>
      </c>
      <c r="C250" s="88" t="s">
        <v>318</v>
      </c>
      <c r="D250" s="88" t="s">
        <v>79</v>
      </c>
      <c r="E250" s="54">
        <v>1310</v>
      </c>
      <c r="F250" s="54">
        <v>1310</v>
      </c>
    </row>
    <row r="251" spans="1:6" s="40" customFormat="1" ht="30.75">
      <c r="A251" s="87" t="s">
        <v>197</v>
      </c>
      <c r="B251" s="88" t="s">
        <v>584</v>
      </c>
      <c r="C251" s="88" t="s">
        <v>195</v>
      </c>
      <c r="D251" s="88"/>
      <c r="E251" s="54">
        <f>E252</f>
        <v>26381</v>
      </c>
      <c r="F251" s="54">
        <f>F252</f>
        <v>26414</v>
      </c>
    </row>
    <row r="252" spans="1:6" s="40" customFormat="1" ht="62.25">
      <c r="A252" s="87" t="s">
        <v>449</v>
      </c>
      <c r="B252" s="88" t="s">
        <v>584</v>
      </c>
      <c r="C252" s="88" t="s">
        <v>320</v>
      </c>
      <c r="D252" s="88"/>
      <c r="E252" s="54">
        <f>E253+E254+E255</f>
        <v>26381</v>
      </c>
      <c r="F252" s="54">
        <f>F253+F254+F255</f>
        <v>26414</v>
      </c>
    </row>
    <row r="253" spans="1:6" s="40" customFormat="1" ht="62.25">
      <c r="A253" s="87" t="s">
        <v>77</v>
      </c>
      <c r="B253" s="88" t="s">
        <v>584</v>
      </c>
      <c r="C253" s="88" t="s">
        <v>320</v>
      </c>
      <c r="D253" s="88" t="s">
        <v>78</v>
      </c>
      <c r="E253" s="54">
        <v>21388</v>
      </c>
      <c r="F253" s="54">
        <v>21388</v>
      </c>
    </row>
    <row r="254" spans="1:6" s="40" customFormat="1" ht="30.75">
      <c r="A254" s="87" t="s">
        <v>733</v>
      </c>
      <c r="B254" s="88" t="s">
        <v>584</v>
      </c>
      <c r="C254" s="88" t="s">
        <v>320</v>
      </c>
      <c r="D254" s="88" t="s">
        <v>79</v>
      </c>
      <c r="E254" s="54">
        <v>4866</v>
      </c>
      <c r="F254" s="54">
        <v>4900</v>
      </c>
    </row>
    <row r="255" spans="1:6" s="40" customFormat="1" ht="15">
      <c r="A255" s="87" t="s">
        <v>80</v>
      </c>
      <c r="B255" s="88" t="s">
        <v>584</v>
      </c>
      <c r="C255" s="88" t="s">
        <v>320</v>
      </c>
      <c r="D255" s="88" t="s">
        <v>81</v>
      </c>
      <c r="E255" s="54">
        <v>127</v>
      </c>
      <c r="F255" s="54">
        <v>126</v>
      </c>
    </row>
    <row r="256" spans="1:6" s="40" customFormat="1" ht="15">
      <c r="A256" s="186" t="s">
        <v>742</v>
      </c>
      <c r="B256" s="86" t="s">
        <v>1064</v>
      </c>
      <c r="C256" s="86"/>
      <c r="D256" s="86"/>
      <c r="E256" s="193">
        <f aca="true" t="shared" si="14" ref="E256:F258">E257</f>
        <v>46802</v>
      </c>
      <c r="F256" s="193">
        <f t="shared" si="14"/>
        <v>47222</v>
      </c>
    </row>
    <row r="257" spans="1:6" s="40" customFormat="1" ht="15">
      <c r="A257" s="87" t="s">
        <v>585</v>
      </c>
      <c r="B257" s="88" t="s">
        <v>1065</v>
      </c>
      <c r="C257" s="88"/>
      <c r="D257" s="88"/>
      <c r="E257" s="54">
        <f t="shared" si="14"/>
        <v>46802</v>
      </c>
      <c r="F257" s="54">
        <f t="shared" si="14"/>
        <v>47222</v>
      </c>
    </row>
    <row r="258" spans="1:6" s="40" customFormat="1" ht="30.75">
      <c r="A258" s="87" t="s">
        <v>766</v>
      </c>
      <c r="B258" s="88" t="s">
        <v>1065</v>
      </c>
      <c r="C258" s="88" t="s">
        <v>225</v>
      </c>
      <c r="D258" s="88"/>
      <c r="E258" s="54">
        <f t="shared" si="14"/>
        <v>46802</v>
      </c>
      <c r="F258" s="54">
        <f t="shared" si="14"/>
        <v>47222</v>
      </c>
    </row>
    <row r="259" spans="1:6" s="40" customFormat="1" ht="46.5">
      <c r="A259" s="87" t="s">
        <v>227</v>
      </c>
      <c r="B259" s="88" t="s">
        <v>1065</v>
      </c>
      <c r="C259" s="88" t="s">
        <v>226</v>
      </c>
      <c r="D259" s="88"/>
      <c r="E259" s="54">
        <f>E260+E262+E264</f>
        <v>46802</v>
      </c>
      <c r="F259" s="54">
        <f>F260+F262+F264</f>
        <v>47222</v>
      </c>
    </row>
    <row r="260" spans="1:6" s="40" customFormat="1" ht="15">
      <c r="A260" s="87" t="s">
        <v>728</v>
      </c>
      <c r="B260" s="88" t="s">
        <v>1065</v>
      </c>
      <c r="C260" s="88" t="s">
        <v>228</v>
      </c>
      <c r="D260" s="88"/>
      <c r="E260" s="54">
        <f>E261</f>
        <v>27977</v>
      </c>
      <c r="F260" s="54">
        <f>F261</f>
        <v>28317</v>
      </c>
    </row>
    <row r="261" spans="1:6" s="40" customFormat="1" ht="30.75">
      <c r="A261" s="87" t="s">
        <v>86</v>
      </c>
      <c r="B261" s="88" t="s">
        <v>1065</v>
      </c>
      <c r="C261" s="88" t="s">
        <v>228</v>
      </c>
      <c r="D261" s="88" t="s">
        <v>87</v>
      </c>
      <c r="E261" s="54">
        <v>27977</v>
      </c>
      <c r="F261" s="54">
        <v>28317</v>
      </c>
    </row>
    <row r="262" spans="1:6" s="40" customFormat="1" ht="15">
      <c r="A262" s="87" t="s">
        <v>1074</v>
      </c>
      <c r="B262" s="88" t="s">
        <v>1065</v>
      </c>
      <c r="C262" s="88" t="s">
        <v>229</v>
      </c>
      <c r="D262" s="88"/>
      <c r="E262" s="54">
        <f>E263</f>
        <v>17825</v>
      </c>
      <c r="F262" s="54">
        <f>F263</f>
        <v>17905</v>
      </c>
    </row>
    <row r="263" spans="1:6" s="40" customFormat="1" ht="30.75">
      <c r="A263" s="87" t="s">
        <v>86</v>
      </c>
      <c r="B263" s="88" t="s">
        <v>1065</v>
      </c>
      <c r="C263" s="88" t="s">
        <v>229</v>
      </c>
      <c r="D263" s="88" t="s">
        <v>87</v>
      </c>
      <c r="E263" s="54">
        <v>17825</v>
      </c>
      <c r="F263" s="54">
        <v>17905</v>
      </c>
    </row>
    <row r="264" spans="1:6" s="40" customFormat="1" ht="15">
      <c r="A264" s="87" t="s">
        <v>729</v>
      </c>
      <c r="B264" s="88" t="s">
        <v>1065</v>
      </c>
      <c r="C264" s="88" t="s">
        <v>230</v>
      </c>
      <c r="D264" s="88"/>
      <c r="E264" s="54">
        <f>E265</f>
        <v>1000</v>
      </c>
      <c r="F264" s="54">
        <f>F265</f>
        <v>1000</v>
      </c>
    </row>
    <row r="265" spans="1:6" s="40" customFormat="1" ht="30.75">
      <c r="A265" s="87" t="s">
        <v>733</v>
      </c>
      <c r="B265" s="88" t="s">
        <v>1065</v>
      </c>
      <c r="C265" s="88" t="s">
        <v>230</v>
      </c>
      <c r="D265" s="88" t="s">
        <v>79</v>
      </c>
      <c r="E265" s="54">
        <v>1000</v>
      </c>
      <c r="F265" s="54">
        <v>1000</v>
      </c>
    </row>
    <row r="266" spans="1:6" s="198" customFormat="1" ht="15">
      <c r="A266" s="186" t="s">
        <v>1069</v>
      </c>
      <c r="B266" s="86" t="s">
        <v>587</v>
      </c>
      <c r="C266" s="86"/>
      <c r="D266" s="86"/>
      <c r="E266" s="193">
        <f>E272+E302+E267</f>
        <v>78567.3</v>
      </c>
      <c r="F266" s="193">
        <f>F272+F302+F267</f>
        <v>77575.3</v>
      </c>
    </row>
    <row r="267" spans="1:6" s="198" customFormat="1" ht="15">
      <c r="A267" s="87" t="s">
        <v>791</v>
      </c>
      <c r="B267" s="88" t="s">
        <v>790</v>
      </c>
      <c r="C267" s="202"/>
      <c r="D267" s="202"/>
      <c r="E267" s="54">
        <f aca="true" t="shared" si="15" ref="E267:F270">E268</f>
        <v>360</v>
      </c>
      <c r="F267" s="54">
        <f t="shared" si="15"/>
        <v>360</v>
      </c>
    </row>
    <row r="268" spans="1:6" s="198" customFormat="1" ht="46.5">
      <c r="A268" s="87" t="s">
        <v>414</v>
      </c>
      <c r="B268" s="88" t="s">
        <v>790</v>
      </c>
      <c r="C268" s="88" t="s">
        <v>215</v>
      </c>
      <c r="D268" s="202"/>
      <c r="E268" s="54">
        <f t="shared" si="15"/>
        <v>360</v>
      </c>
      <c r="F268" s="54">
        <f t="shared" si="15"/>
        <v>360</v>
      </c>
    </row>
    <row r="269" spans="1:6" s="198" customFormat="1" ht="30.75">
      <c r="A269" s="87" t="s">
        <v>330</v>
      </c>
      <c r="B269" s="88" t="s">
        <v>790</v>
      </c>
      <c r="C269" s="88" t="s">
        <v>216</v>
      </c>
      <c r="D269" s="202"/>
      <c r="E269" s="54">
        <f t="shared" si="15"/>
        <v>360</v>
      </c>
      <c r="F269" s="54">
        <f t="shared" si="15"/>
        <v>360</v>
      </c>
    </row>
    <row r="270" spans="1:6" s="198" customFormat="1" ht="15">
      <c r="A270" s="87" t="s">
        <v>776</v>
      </c>
      <c r="B270" s="88" t="s">
        <v>790</v>
      </c>
      <c r="C270" s="88" t="s">
        <v>218</v>
      </c>
      <c r="D270" s="202"/>
      <c r="E270" s="54">
        <f t="shared" si="15"/>
        <v>360</v>
      </c>
      <c r="F270" s="54">
        <f t="shared" si="15"/>
        <v>360</v>
      </c>
    </row>
    <row r="271" spans="1:6" s="198" customFormat="1" ht="15">
      <c r="A271" s="87" t="s">
        <v>91</v>
      </c>
      <c r="B271" s="88" t="s">
        <v>790</v>
      </c>
      <c r="C271" s="88" t="s">
        <v>218</v>
      </c>
      <c r="D271" s="88" t="s">
        <v>90</v>
      </c>
      <c r="E271" s="54">
        <v>360</v>
      </c>
      <c r="F271" s="54">
        <v>360</v>
      </c>
    </row>
    <row r="272" spans="1:6" s="40" customFormat="1" ht="15">
      <c r="A272" s="87" t="s">
        <v>589</v>
      </c>
      <c r="B272" s="88" t="s">
        <v>590</v>
      </c>
      <c r="C272" s="88"/>
      <c r="D272" s="88"/>
      <c r="E272" s="54">
        <f>E273+E279+E286</f>
        <v>21148.600000000002</v>
      </c>
      <c r="F272" s="54">
        <f>F273+F279+F286</f>
        <v>20185.100000000002</v>
      </c>
    </row>
    <row r="273" spans="1:6" s="40" customFormat="1" ht="46.5">
      <c r="A273" s="87" t="s">
        <v>412</v>
      </c>
      <c r="B273" s="88" t="s">
        <v>590</v>
      </c>
      <c r="C273" s="88" t="s">
        <v>328</v>
      </c>
      <c r="D273" s="88"/>
      <c r="E273" s="54">
        <f>E274</f>
        <v>8512.4</v>
      </c>
      <c r="F273" s="54">
        <f>F274</f>
        <v>8512.4</v>
      </c>
    </row>
    <row r="274" spans="1:6" s="40" customFormat="1" ht="46.5">
      <c r="A274" s="87" t="s">
        <v>188</v>
      </c>
      <c r="B274" s="88" t="s">
        <v>590</v>
      </c>
      <c r="C274" s="88" t="s">
        <v>196</v>
      </c>
      <c r="D274" s="88"/>
      <c r="E274" s="54">
        <f>E275+E277</f>
        <v>8512.4</v>
      </c>
      <c r="F274" s="54">
        <f>F275+F277</f>
        <v>8512.4</v>
      </c>
    </row>
    <row r="275" spans="1:6" s="40" customFormat="1" ht="62.25">
      <c r="A275" s="87" t="s">
        <v>752</v>
      </c>
      <c r="B275" s="88" t="s">
        <v>590</v>
      </c>
      <c r="C275" s="88" t="s">
        <v>322</v>
      </c>
      <c r="D275" s="88"/>
      <c r="E275" s="54">
        <f>E276</f>
        <v>6884.5</v>
      </c>
      <c r="F275" s="54">
        <f>F276</f>
        <v>6884.5</v>
      </c>
    </row>
    <row r="276" spans="1:6" s="40" customFormat="1" ht="30.75">
      <c r="A276" s="87" t="s">
        <v>86</v>
      </c>
      <c r="B276" s="88" t="s">
        <v>590</v>
      </c>
      <c r="C276" s="88" t="s">
        <v>322</v>
      </c>
      <c r="D276" s="88" t="s">
        <v>87</v>
      </c>
      <c r="E276" s="54">
        <v>6884.5</v>
      </c>
      <c r="F276" s="54">
        <v>6884.5</v>
      </c>
    </row>
    <row r="277" spans="1:6" s="40" customFormat="1" ht="78">
      <c r="A277" s="87" t="s">
        <v>753</v>
      </c>
      <c r="B277" s="88" t="s">
        <v>590</v>
      </c>
      <c r="C277" s="88" t="s">
        <v>323</v>
      </c>
      <c r="D277" s="88"/>
      <c r="E277" s="54">
        <f>E278</f>
        <v>1627.9</v>
      </c>
      <c r="F277" s="54">
        <f>F278</f>
        <v>1627.9</v>
      </c>
    </row>
    <row r="278" spans="1:6" s="40" customFormat="1" ht="30.75">
      <c r="A278" s="87" t="s">
        <v>86</v>
      </c>
      <c r="B278" s="88" t="s">
        <v>590</v>
      </c>
      <c r="C278" s="88" t="s">
        <v>323</v>
      </c>
      <c r="D278" s="88" t="s">
        <v>90</v>
      </c>
      <c r="E278" s="54">
        <v>1627.9</v>
      </c>
      <c r="F278" s="54">
        <v>1627.9</v>
      </c>
    </row>
    <row r="279" spans="1:6" s="40" customFormat="1" ht="46.5">
      <c r="A279" s="87" t="s">
        <v>414</v>
      </c>
      <c r="B279" s="88" t="s">
        <v>590</v>
      </c>
      <c r="C279" s="88" t="s">
        <v>215</v>
      </c>
      <c r="D279" s="88"/>
      <c r="E279" s="54">
        <f>E280+E283</f>
        <v>4020.8</v>
      </c>
      <c r="F279" s="54">
        <f>F280+F283</f>
        <v>3057.3</v>
      </c>
    </row>
    <row r="280" spans="1:6" s="40" customFormat="1" ht="30.75">
      <c r="A280" s="87" t="s">
        <v>330</v>
      </c>
      <c r="B280" s="88" t="s">
        <v>590</v>
      </c>
      <c r="C280" s="88" t="s">
        <v>216</v>
      </c>
      <c r="D280" s="88"/>
      <c r="E280" s="54">
        <f>E281+E296</f>
        <v>3275.8</v>
      </c>
      <c r="F280" s="54">
        <f>F281+F296</f>
        <v>2312.3</v>
      </c>
    </row>
    <row r="281" spans="1:6" s="40" customFormat="1" ht="46.5">
      <c r="A281" s="87" t="s">
        <v>604</v>
      </c>
      <c r="B281" s="88" t="s">
        <v>590</v>
      </c>
      <c r="C281" s="88" t="s">
        <v>217</v>
      </c>
      <c r="D281" s="88"/>
      <c r="E281" s="54">
        <f>E282</f>
        <v>100</v>
      </c>
      <c r="F281" s="54">
        <f>F282</f>
        <v>100</v>
      </c>
    </row>
    <row r="282" spans="1:6" s="40" customFormat="1" ht="15">
      <c r="A282" s="87" t="s">
        <v>91</v>
      </c>
      <c r="B282" s="88" t="s">
        <v>590</v>
      </c>
      <c r="C282" s="88" t="s">
        <v>217</v>
      </c>
      <c r="D282" s="88" t="s">
        <v>90</v>
      </c>
      <c r="E282" s="54">
        <v>100</v>
      </c>
      <c r="F282" s="54">
        <v>100</v>
      </c>
    </row>
    <row r="283" spans="1:6" s="40" customFormat="1" ht="78">
      <c r="A283" s="87" t="s">
        <v>331</v>
      </c>
      <c r="B283" s="88" t="s">
        <v>590</v>
      </c>
      <c r="C283" s="88" t="s">
        <v>326</v>
      </c>
      <c r="D283" s="88"/>
      <c r="E283" s="54">
        <f>E284</f>
        <v>745</v>
      </c>
      <c r="F283" s="54">
        <f>F284</f>
        <v>745</v>
      </c>
    </row>
    <row r="284" spans="1:6" s="40" customFormat="1" ht="15">
      <c r="A284" s="87" t="s">
        <v>597</v>
      </c>
      <c r="B284" s="88" t="s">
        <v>590</v>
      </c>
      <c r="C284" s="88" t="s">
        <v>327</v>
      </c>
      <c r="D284" s="88"/>
      <c r="E284" s="54">
        <f>E285</f>
        <v>745</v>
      </c>
      <c r="F284" s="54">
        <f>F285</f>
        <v>745</v>
      </c>
    </row>
    <row r="285" spans="1:6" s="40" customFormat="1" ht="30.75">
      <c r="A285" s="87" t="s">
        <v>86</v>
      </c>
      <c r="B285" s="88" t="s">
        <v>590</v>
      </c>
      <c r="C285" s="88" t="s">
        <v>327</v>
      </c>
      <c r="D285" s="88" t="s">
        <v>87</v>
      </c>
      <c r="E285" s="54">
        <v>745</v>
      </c>
      <c r="F285" s="54">
        <v>745</v>
      </c>
    </row>
    <row r="286" spans="1:6" s="40" customFormat="1" ht="62.25">
      <c r="A286" s="87" t="s">
        <v>257</v>
      </c>
      <c r="B286" s="88" t="s">
        <v>590</v>
      </c>
      <c r="C286" s="88" t="s">
        <v>258</v>
      </c>
      <c r="D286" s="88"/>
      <c r="E286" s="54">
        <f>E287</f>
        <v>8615.400000000001</v>
      </c>
      <c r="F286" s="54">
        <f>F287</f>
        <v>8615.400000000001</v>
      </c>
    </row>
    <row r="287" spans="1:6" s="40" customFormat="1" ht="46.5">
      <c r="A287" s="87" t="s">
        <v>828</v>
      </c>
      <c r="B287" s="88" t="s">
        <v>590</v>
      </c>
      <c r="C287" s="88" t="s">
        <v>829</v>
      </c>
      <c r="D287" s="88"/>
      <c r="E287" s="54">
        <f>E298+E300+E288+E290+E294+E292</f>
        <v>8615.400000000001</v>
      </c>
      <c r="F287" s="54">
        <f>F298+F300+F288+F290+F294+F292</f>
        <v>8615.400000000001</v>
      </c>
    </row>
    <row r="288" spans="1:6" s="40" customFormat="1" ht="46.5">
      <c r="A288" s="87" t="s">
        <v>6</v>
      </c>
      <c r="B288" s="88" t="s">
        <v>590</v>
      </c>
      <c r="C288" s="88" t="s">
        <v>389</v>
      </c>
      <c r="D288" s="88"/>
      <c r="E288" s="54">
        <f>E289</f>
        <v>383.9</v>
      </c>
      <c r="F288" s="54">
        <f>F289</f>
        <v>383.9</v>
      </c>
    </row>
    <row r="289" spans="1:6" s="40" customFormat="1" ht="15">
      <c r="A289" s="87" t="s">
        <v>91</v>
      </c>
      <c r="B289" s="88" t="s">
        <v>590</v>
      </c>
      <c r="C289" s="88" t="s">
        <v>389</v>
      </c>
      <c r="D289" s="88" t="s">
        <v>90</v>
      </c>
      <c r="E289" s="54">
        <v>383.9</v>
      </c>
      <c r="F289" s="54">
        <v>383.9</v>
      </c>
    </row>
    <row r="290" spans="1:6" s="40" customFormat="1" ht="46.5">
      <c r="A290" s="87" t="s">
        <v>7</v>
      </c>
      <c r="B290" s="88" t="s">
        <v>590</v>
      </c>
      <c r="C290" s="88" t="s">
        <v>390</v>
      </c>
      <c r="D290" s="88"/>
      <c r="E290" s="54">
        <f>E291</f>
        <v>1162.2</v>
      </c>
      <c r="F290" s="54">
        <f>F291</f>
        <v>1162.2</v>
      </c>
    </row>
    <row r="291" spans="1:6" s="40" customFormat="1" ht="15">
      <c r="A291" s="87" t="s">
        <v>91</v>
      </c>
      <c r="B291" s="88" t="s">
        <v>590</v>
      </c>
      <c r="C291" s="88" t="s">
        <v>390</v>
      </c>
      <c r="D291" s="88" t="s">
        <v>90</v>
      </c>
      <c r="E291" s="54">
        <v>1162.2</v>
      </c>
      <c r="F291" s="54">
        <v>1162.2</v>
      </c>
    </row>
    <row r="292" spans="1:6" s="40" customFormat="1" ht="30.75">
      <c r="A292" s="87" t="s">
        <v>1105</v>
      </c>
      <c r="B292" s="88" t="s">
        <v>590</v>
      </c>
      <c r="C292" s="88" t="s">
        <v>1106</v>
      </c>
      <c r="D292" s="88"/>
      <c r="E292" s="113">
        <f>E293</f>
        <v>5589.3</v>
      </c>
      <c r="F292" s="113">
        <f>F293</f>
        <v>5589.3</v>
      </c>
    </row>
    <row r="293" spans="1:6" s="40" customFormat="1" ht="15">
      <c r="A293" s="87" t="s">
        <v>91</v>
      </c>
      <c r="B293" s="88" t="s">
        <v>590</v>
      </c>
      <c r="C293" s="88" t="s">
        <v>1106</v>
      </c>
      <c r="D293" s="88" t="s">
        <v>90</v>
      </c>
      <c r="E293" s="113">
        <v>5589.3</v>
      </c>
      <c r="F293" s="113">
        <v>5589.3</v>
      </c>
    </row>
    <row r="294" spans="1:6" s="40" customFormat="1" ht="30.75">
      <c r="A294" s="87" t="s">
        <v>473</v>
      </c>
      <c r="B294" s="88" t="s">
        <v>590</v>
      </c>
      <c r="C294" s="88" t="s">
        <v>391</v>
      </c>
      <c r="D294" s="88"/>
      <c r="E294" s="54">
        <f>E295</f>
        <v>0</v>
      </c>
      <c r="F294" s="54">
        <f>F295</f>
        <v>0</v>
      </c>
    </row>
    <row r="295" spans="1:6" s="40" customFormat="1" ht="15">
      <c r="A295" s="87" t="s">
        <v>91</v>
      </c>
      <c r="B295" s="88" t="s">
        <v>590</v>
      </c>
      <c r="C295" s="88" t="s">
        <v>391</v>
      </c>
      <c r="D295" s="88" t="s">
        <v>90</v>
      </c>
      <c r="E295" s="54">
        <v>0</v>
      </c>
      <c r="F295" s="54">
        <v>0</v>
      </c>
    </row>
    <row r="296" spans="1:6" s="40" customFormat="1" ht="30.75">
      <c r="A296" s="87" t="s">
        <v>5</v>
      </c>
      <c r="B296" s="88" t="s">
        <v>590</v>
      </c>
      <c r="C296" s="88" t="s">
        <v>130</v>
      </c>
      <c r="D296" s="88"/>
      <c r="E296" s="54">
        <f>E297</f>
        <v>3175.8</v>
      </c>
      <c r="F296" s="54">
        <f>F297</f>
        <v>2212.3</v>
      </c>
    </row>
    <row r="297" spans="1:6" s="40" customFormat="1" ht="15">
      <c r="A297" s="87" t="s">
        <v>91</v>
      </c>
      <c r="B297" s="88" t="s">
        <v>590</v>
      </c>
      <c r="C297" s="88" t="s">
        <v>130</v>
      </c>
      <c r="D297" s="88" t="s">
        <v>90</v>
      </c>
      <c r="E297" s="54">
        <v>3175.8</v>
      </c>
      <c r="F297" s="54">
        <v>2212.3</v>
      </c>
    </row>
    <row r="298" spans="1:6" s="40" customFormat="1" ht="30.75">
      <c r="A298" s="87" t="s">
        <v>8</v>
      </c>
      <c r="B298" s="88" t="s">
        <v>590</v>
      </c>
      <c r="C298" s="88" t="s">
        <v>975</v>
      </c>
      <c r="D298" s="88"/>
      <c r="E298" s="54">
        <f>E299</f>
        <v>800</v>
      </c>
      <c r="F298" s="54">
        <f>F299</f>
        <v>800</v>
      </c>
    </row>
    <row r="299" spans="1:6" s="40" customFormat="1" ht="15">
      <c r="A299" s="87" t="s">
        <v>91</v>
      </c>
      <c r="B299" s="88" t="s">
        <v>590</v>
      </c>
      <c r="C299" s="88" t="s">
        <v>975</v>
      </c>
      <c r="D299" s="88" t="s">
        <v>90</v>
      </c>
      <c r="E299" s="54">
        <v>800</v>
      </c>
      <c r="F299" s="54">
        <v>800</v>
      </c>
    </row>
    <row r="300" spans="1:6" s="40" customFormat="1" ht="46.5">
      <c r="A300" s="87" t="s">
        <v>9</v>
      </c>
      <c r="B300" s="88" t="s">
        <v>590</v>
      </c>
      <c r="C300" s="88" t="s">
        <v>632</v>
      </c>
      <c r="D300" s="88"/>
      <c r="E300" s="54">
        <f>E301</f>
        <v>680</v>
      </c>
      <c r="F300" s="54">
        <f>F301</f>
        <v>680</v>
      </c>
    </row>
    <row r="301" spans="1:6" s="40" customFormat="1" ht="15">
      <c r="A301" s="87" t="s">
        <v>91</v>
      </c>
      <c r="B301" s="88" t="s">
        <v>590</v>
      </c>
      <c r="C301" s="88" t="s">
        <v>632</v>
      </c>
      <c r="D301" s="88" t="s">
        <v>90</v>
      </c>
      <c r="E301" s="54">
        <v>680</v>
      </c>
      <c r="F301" s="54">
        <v>680</v>
      </c>
    </row>
    <row r="302" spans="1:6" s="40" customFormat="1" ht="15">
      <c r="A302" s="87" t="s">
        <v>448</v>
      </c>
      <c r="B302" s="88" t="s">
        <v>591</v>
      </c>
      <c r="C302" s="88"/>
      <c r="D302" s="195"/>
      <c r="E302" s="54">
        <f>E303+E314</f>
        <v>57058.7</v>
      </c>
      <c r="F302" s="54">
        <f>F303+F314</f>
        <v>57030.2</v>
      </c>
    </row>
    <row r="303" spans="1:6" s="40" customFormat="1" ht="46.5">
      <c r="A303" s="87" t="s">
        <v>412</v>
      </c>
      <c r="B303" s="88" t="s">
        <v>591</v>
      </c>
      <c r="C303" s="88" t="s">
        <v>328</v>
      </c>
      <c r="D303" s="195"/>
      <c r="E303" s="54">
        <f>E304+E307</f>
        <v>47872.7</v>
      </c>
      <c r="F303" s="54">
        <f>F304+F307</f>
        <v>47844.2</v>
      </c>
    </row>
    <row r="304" spans="1:6" s="40" customFormat="1" ht="46.5">
      <c r="A304" s="87" t="s">
        <v>188</v>
      </c>
      <c r="B304" s="88" t="s">
        <v>591</v>
      </c>
      <c r="C304" s="88" t="s">
        <v>196</v>
      </c>
      <c r="D304" s="88"/>
      <c r="E304" s="54">
        <f>E305</f>
        <v>14231.1</v>
      </c>
      <c r="F304" s="54">
        <f>F305</f>
        <v>14202.6</v>
      </c>
    </row>
    <row r="305" spans="1:6" s="40" customFormat="1" ht="78">
      <c r="A305" s="87" t="s">
        <v>754</v>
      </c>
      <c r="B305" s="88" t="s">
        <v>591</v>
      </c>
      <c r="C305" s="88" t="s">
        <v>321</v>
      </c>
      <c r="D305" s="195"/>
      <c r="E305" s="54">
        <f>E306</f>
        <v>14231.1</v>
      </c>
      <c r="F305" s="54">
        <f>F306</f>
        <v>14202.6</v>
      </c>
    </row>
    <row r="306" spans="1:6" s="40" customFormat="1" ht="30.75">
      <c r="A306" s="87" t="s">
        <v>86</v>
      </c>
      <c r="B306" s="88" t="s">
        <v>591</v>
      </c>
      <c r="C306" s="88" t="s">
        <v>321</v>
      </c>
      <c r="D306" s="88" t="s">
        <v>87</v>
      </c>
      <c r="E306" s="54">
        <v>14231.1</v>
      </c>
      <c r="F306" s="54">
        <v>14202.6</v>
      </c>
    </row>
    <row r="307" spans="1:6" s="40" customFormat="1" ht="46.5">
      <c r="A307" s="87" t="s">
        <v>190</v>
      </c>
      <c r="B307" s="88" t="s">
        <v>591</v>
      </c>
      <c r="C307" s="88" t="s">
        <v>198</v>
      </c>
      <c r="D307" s="88"/>
      <c r="E307" s="54">
        <f>E308+E310+E312</f>
        <v>33641.6</v>
      </c>
      <c r="F307" s="54">
        <f>F308+F310+F312</f>
        <v>33641.6</v>
      </c>
    </row>
    <row r="308" spans="1:6" s="40" customFormat="1" ht="46.5">
      <c r="A308" s="87" t="s">
        <v>92</v>
      </c>
      <c r="B308" s="88" t="s">
        <v>591</v>
      </c>
      <c r="C308" s="88" t="s">
        <v>325</v>
      </c>
      <c r="D308" s="88"/>
      <c r="E308" s="54">
        <f>E309</f>
        <v>1059.3</v>
      </c>
      <c r="F308" s="54">
        <f>F309</f>
        <v>1059.3</v>
      </c>
    </row>
    <row r="309" spans="1:6" s="40" customFormat="1" ht="15">
      <c r="A309" s="87" t="s">
        <v>91</v>
      </c>
      <c r="B309" s="88" t="s">
        <v>591</v>
      </c>
      <c r="C309" s="88" t="s">
        <v>325</v>
      </c>
      <c r="D309" s="88" t="s">
        <v>90</v>
      </c>
      <c r="E309" s="54">
        <v>1059.3</v>
      </c>
      <c r="F309" s="54">
        <v>1059.3</v>
      </c>
    </row>
    <row r="310" spans="1:6" s="40" customFormat="1" ht="30.75">
      <c r="A310" s="87" t="s">
        <v>736</v>
      </c>
      <c r="B310" s="88" t="s">
        <v>591</v>
      </c>
      <c r="C310" s="88" t="s">
        <v>333</v>
      </c>
      <c r="D310" s="88"/>
      <c r="E310" s="54">
        <f>E311</f>
        <v>280</v>
      </c>
      <c r="F310" s="54">
        <f>F311</f>
        <v>280</v>
      </c>
    </row>
    <row r="311" spans="1:6" s="40" customFormat="1" ht="30.75">
      <c r="A311" s="87" t="s">
        <v>733</v>
      </c>
      <c r="B311" s="88" t="s">
        <v>591</v>
      </c>
      <c r="C311" s="88" t="s">
        <v>333</v>
      </c>
      <c r="D311" s="88" t="s">
        <v>79</v>
      </c>
      <c r="E311" s="54">
        <v>280</v>
      </c>
      <c r="F311" s="54">
        <v>280</v>
      </c>
    </row>
    <row r="312" spans="1:6" s="40" customFormat="1" ht="202.5">
      <c r="A312" s="87" t="s">
        <v>388</v>
      </c>
      <c r="B312" s="88" t="s">
        <v>591</v>
      </c>
      <c r="C312" s="88" t="s">
        <v>387</v>
      </c>
      <c r="D312" s="195"/>
      <c r="E312" s="54">
        <f>E313</f>
        <v>32302.3</v>
      </c>
      <c r="F312" s="54">
        <f>F313</f>
        <v>32302.3</v>
      </c>
    </row>
    <row r="313" spans="1:6" s="40" customFormat="1" ht="15">
      <c r="A313" s="87" t="s">
        <v>91</v>
      </c>
      <c r="B313" s="88" t="s">
        <v>591</v>
      </c>
      <c r="C313" s="88" t="s">
        <v>387</v>
      </c>
      <c r="D313" s="88" t="s">
        <v>90</v>
      </c>
      <c r="E313" s="54">
        <v>32302.3</v>
      </c>
      <c r="F313" s="54">
        <v>32302.3</v>
      </c>
    </row>
    <row r="314" spans="1:6" s="40" customFormat="1" ht="62.25">
      <c r="A314" s="87" t="s">
        <v>257</v>
      </c>
      <c r="B314" s="88" t="s">
        <v>591</v>
      </c>
      <c r="C314" s="88" t="s">
        <v>258</v>
      </c>
      <c r="D314" s="88"/>
      <c r="E314" s="54">
        <f>E315</f>
        <v>9186</v>
      </c>
      <c r="F314" s="54">
        <f>F315</f>
        <v>9186</v>
      </c>
    </row>
    <row r="315" spans="1:6" s="40" customFormat="1" ht="46.5">
      <c r="A315" s="87" t="s">
        <v>828</v>
      </c>
      <c r="B315" s="88" t="s">
        <v>591</v>
      </c>
      <c r="C315" s="88" t="s">
        <v>829</v>
      </c>
      <c r="D315" s="88"/>
      <c r="E315" s="54">
        <f>E316+E318+E320</f>
        <v>9186</v>
      </c>
      <c r="F315" s="54">
        <f>F316+F318+F320</f>
        <v>9186</v>
      </c>
    </row>
    <row r="316" spans="1:6" s="40" customFormat="1" ht="62.25">
      <c r="A316" s="87" t="s">
        <v>656</v>
      </c>
      <c r="B316" s="88" t="s">
        <v>591</v>
      </c>
      <c r="C316" s="88" t="s">
        <v>830</v>
      </c>
      <c r="D316" s="88"/>
      <c r="E316" s="54">
        <f>E317</f>
        <v>0</v>
      </c>
      <c r="F316" s="54">
        <f>F317</f>
        <v>0</v>
      </c>
    </row>
    <row r="317" spans="1:6" s="40" customFormat="1" ht="30.75">
      <c r="A317" s="87" t="s">
        <v>741</v>
      </c>
      <c r="B317" s="88" t="s">
        <v>591</v>
      </c>
      <c r="C317" s="88" t="s">
        <v>830</v>
      </c>
      <c r="D317" s="88" t="s">
        <v>94</v>
      </c>
      <c r="E317" s="54">
        <v>0</v>
      </c>
      <c r="F317" s="54"/>
    </row>
    <row r="318" spans="1:6" s="40" customFormat="1" ht="78">
      <c r="A318" s="87" t="s">
        <v>755</v>
      </c>
      <c r="B318" s="88" t="s">
        <v>591</v>
      </c>
      <c r="C318" s="88" t="s">
        <v>334</v>
      </c>
      <c r="D318" s="88"/>
      <c r="E318" s="54">
        <f>E319</f>
        <v>8686</v>
      </c>
      <c r="F318" s="54">
        <f>F319</f>
        <v>8686</v>
      </c>
    </row>
    <row r="319" spans="1:6" s="40" customFormat="1" ht="30.75">
      <c r="A319" s="87" t="s">
        <v>741</v>
      </c>
      <c r="B319" s="88" t="s">
        <v>591</v>
      </c>
      <c r="C319" s="88" t="s">
        <v>334</v>
      </c>
      <c r="D319" s="88" t="s">
        <v>94</v>
      </c>
      <c r="E319" s="54">
        <v>8686</v>
      </c>
      <c r="F319" s="54">
        <v>8686</v>
      </c>
    </row>
    <row r="320" spans="1:6" s="40" customFormat="1" ht="78">
      <c r="A320" s="87" t="s">
        <v>116</v>
      </c>
      <c r="B320" s="88" t="s">
        <v>591</v>
      </c>
      <c r="C320" s="88" t="s">
        <v>831</v>
      </c>
      <c r="D320" s="88"/>
      <c r="E320" s="54">
        <f>E321</f>
        <v>500</v>
      </c>
      <c r="F320" s="54">
        <f>F321</f>
        <v>500</v>
      </c>
    </row>
    <row r="321" spans="1:6" s="40" customFormat="1" ht="30.75">
      <c r="A321" s="87" t="s">
        <v>733</v>
      </c>
      <c r="B321" s="88" t="s">
        <v>591</v>
      </c>
      <c r="C321" s="88" t="s">
        <v>831</v>
      </c>
      <c r="D321" s="88" t="s">
        <v>79</v>
      </c>
      <c r="E321" s="54">
        <v>500</v>
      </c>
      <c r="F321" s="54">
        <v>500</v>
      </c>
    </row>
    <row r="322" spans="1:6" s="198" customFormat="1" ht="15">
      <c r="A322" s="186" t="s">
        <v>777</v>
      </c>
      <c r="B322" s="86" t="s">
        <v>592</v>
      </c>
      <c r="C322" s="86"/>
      <c r="D322" s="86"/>
      <c r="E322" s="193">
        <f>E323</f>
        <v>37832</v>
      </c>
      <c r="F322" s="193">
        <f>F323</f>
        <v>37977</v>
      </c>
    </row>
    <row r="323" spans="1:6" s="40" customFormat="1" ht="15">
      <c r="A323" s="87" t="s">
        <v>779</v>
      </c>
      <c r="B323" s="88" t="s">
        <v>778</v>
      </c>
      <c r="C323" s="88"/>
      <c r="D323" s="88"/>
      <c r="E323" s="54">
        <f>E324</f>
        <v>37832</v>
      </c>
      <c r="F323" s="54">
        <f>F324</f>
        <v>37977</v>
      </c>
    </row>
    <row r="324" spans="1:6" s="40" customFormat="1" ht="46.5">
      <c r="A324" s="87" t="s">
        <v>205</v>
      </c>
      <c r="B324" s="88" t="s">
        <v>778</v>
      </c>
      <c r="C324" s="88" t="s">
        <v>206</v>
      </c>
      <c r="D324" s="88"/>
      <c r="E324" s="54">
        <f>E325+E328</f>
        <v>37832</v>
      </c>
      <c r="F324" s="54">
        <f>F325+F328</f>
        <v>37977</v>
      </c>
    </row>
    <row r="325" spans="1:6" s="40" customFormat="1" ht="30.75">
      <c r="A325" s="87" t="s">
        <v>210</v>
      </c>
      <c r="B325" s="88" t="s">
        <v>778</v>
      </c>
      <c r="C325" s="88" t="s">
        <v>211</v>
      </c>
      <c r="D325" s="88"/>
      <c r="E325" s="54">
        <f>E326</f>
        <v>35267</v>
      </c>
      <c r="F325" s="54">
        <f>F326</f>
        <v>35372</v>
      </c>
    </row>
    <row r="326" spans="1:6" s="40" customFormat="1" ht="15">
      <c r="A326" s="87" t="s">
        <v>435</v>
      </c>
      <c r="B326" s="88" t="s">
        <v>778</v>
      </c>
      <c r="C326" s="88" t="s">
        <v>212</v>
      </c>
      <c r="D326" s="88"/>
      <c r="E326" s="54">
        <f>E327</f>
        <v>35267</v>
      </c>
      <c r="F326" s="54">
        <f>F327</f>
        <v>35372</v>
      </c>
    </row>
    <row r="327" spans="1:6" s="40" customFormat="1" ht="30.75">
      <c r="A327" s="87" t="s">
        <v>86</v>
      </c>
      <c r="B327" s="88" t="s">
        <v>778</v>
      </c>
      <c r="C327" s="88" t="s">
        <v>212</v>
      </c>
      <c r="D327" s="88" t="s">
        <v>87</v>
      </c>
      <c r="E327" s="54">
        <v>35267</v>
      </c>
      <c r="F327" s="54">
        <v>35372</v>
      </c>
    </row>
    <row r="328" spans="1:6" s="40" customFormat="1" ht="62.25">
      <c r="A328" s="87" t="s">
        <v>300</v>
      </c>
      <c r="B328" s="88" t="s">
        <v>778</v>
      </c>
      <c r="C328" s="88" t="s">
        <v>213</v>
      </c>
      <c r="D328" s="88"/>
      <c r="E328" s="54">
        <f>E329</f>
        <v>2565</v>
      </c>
      <c r="F328" s="54">
        <f>F329</f>
        <v>2605</v>
      </c>
    </row>
    <row r="329" spans="1:6" s="40" customFormat="1" ht="15">
      <c r="A329" s="87" t="s">
        <v>1079</v>
      </c>
      <c r="B329" s="88" t="s">
        <v>778</v>
      </c>
      <c r="C329" s="88" t="s">
        <v>214</v>
      </c>
      <c r="D329" s="88"/>
      <c r="E329" s="54">
        <f>E331+E330+E332</f>
        <v>2565</v>
      </c>
      <c r="F329" s="54">
        <f>F331+F330+F332</f>
        <v>2605</v>
      </c>
    </row>
    <row r="330" spans="1:6" s="40" customFormat="1" ht="62.25">
      <c r="A330" s="87" t="s">
        <v>77</v>
      </c>
      <c r="B330" s="88" t="s">
        <v>778</v>
      </c>
      <c r="C330" s="88" t="s">
        <v>214</v>
      </c>
      <c r="D330" s="88" t="s">
        <v>78</v>
      </c>
      <c r="E330" s="54">
        <v>20</v>
      </c>
      <c r="F330" s="54">
        <v>20</v>
      </c>
    </row>
    <row r="331" spans="1:6" s="40" customFormat="1" ht="30.75">
      <c r="A331" s="87" t="s">
        <v>733</v>
      </c>
      <c r="B331" s="88" t="s">
        <v>778</v>
      </c>
      <c r="C331" s="88" t="s">
        <v>214</v>
      </c>
      <c r="D331" s="88" t="s">
        <v>79</v>
      </c>
      <c r="E331" s="54">
        <v>860</v>
      </c>
      <c r="F331" s="54">
        <v>900</v>
      </c>
    </row>
    <row r="332" spans="1:6" s="40" customFormat="1" ht="15">
      <c r="A332" s="87" t="s">
        <v>91</v>
      </c>
      <c r="B332" s="88" t="s">
        <v>778</v>
      </c>
      <c r="C332" s="88" t="s">
        <v>214</v>
      </c>
      <c r="D332" s="88" t="s">
        <v>90</v>
      </c>
      <c r="E332" s="54">
        <v>1685</v>
      </c>
      <c r="F332" s="54">
        <v>1685</v>
      </c>
    </row>
    <row r="333" spans="1:6" s="198" customFormat="1" ht="15">
      <c r="A333" s="186" t="s">
        <v>781</v>
      </c>
      <c r="B333" s="86" t="s">
        <v>780</v>
      </c>
      <c r="C333" s="86"/>
      <c r="D333" s="86"/>
      <c r="E333" s="193">
        <f>E334+E339</f>
        <v>2110</v>
      </c>
      <c r="F333" s="193">
        <f>F334+F339</f>
        <v>2110</v>
      </c>
    </row>
    <row r="334" spans="1:6" s="40" customFormat="1" ht="15">
      <c r="A334" s="87" t="s">
        <v>1076</v>
      </c>
      <c r="B334" s="88" t="s">
        <v>782</v>
      </c>
      <c r="C334" s="88"/>
      <c r="D334" s="88"/>
      <c r="E334" s="54">
        <f aca="true" t="shared" si="16" ref="E334:F337">E335</f>
        <v>1320</v>
      </c>
      <c r="F334" s="54">
        <f t="shared" si="16"/>
        <v>1320</v>
      </c>
    </row>
    <row r="335" spans="1:6" s="40" customFormat="1" ht="30.75">
      <c r="A335" s="87" t="s">
        <v>766</v>
      </c>
      <c r="B335" s="88" t="s">
        <v>782</v>
      </c>
      <c r="C335" s="88" t="s">
        <v>225</v>
      </c>
      <c r="D335" s="88"/>
      <c r="E335" s="54">
        <f t="shared" si="16"/>
        <v>1320</v>
      </c>
      <c r="F335" s="54">
        <f t="shared" si="16"/>
        <v>1320</v>
      </c>
    </row>
    <row r="336" spans="1:6" s="40" customFormat="1" ht="30.75">
      <c r="A336" s="87" t="s">
        <v>303</v>
      </c>
      <c r="B336" s="88" t="s">
        <v>782</v>
      </c>
      <c r="C336" s="88" t="s">
        <v>235</v>
      </c>
      <c r="D336" s="88"/>
      <c r="E336" s="54">
        <f t="shared" si="16"/>
        <v>1320</v>
      </c>
      <c r="F336" s="54">
        <f t="shared" si="16"/>
        <v>1320</v>
      </c>
    </row>
    <row r="337" spans="1:6" s="40" customFormat="1" ht="15">
      <c r="A337" s="87" t="s">
        <v>84</v>
      </c>
      <c r="B337" s="88" t="s">
        <v>782</v>
      </c>
      <c r="C337" s="88" t="s">
        <v>236</v>
      </c>
      <c r="D337" s="88"/>
      <c r="E337" s="54">
        <f t="shared" si="16"/>
        <v>1320</v>
      </c>
      <c r="F337" s="54">
        <f t="shared" si="16"/>
        <v>1320</v>
      </c>
    </row>
    <row r="338" spans="1:6" s="40" customFormat="1" ht="30.75">
      <c r="A338" s="87" t="s">
        <v>733</v>
      </c>
      <c r="B338" s="88" t="s">
        <v>782</v>
      </c>
      <c r="C338" s="88" t="s">
        <v>236</v>
      </c>
      <c r="D338" s="88" t="s">
        <v>79</v>
      </c>
      <c r="E338" s="54">
        <v>1320</v>
      </c>
      <c r="F338" s="54">
        <v>1320</v>
      </c>
    </row>
    <row r="339" spans="1:6" s="40" customFormat="1" ht="15">
      <c r="A339" s="87" t="s">
        <v>1068</v>
      </c>
      <c r="B339" s="88" t="s">
        <v>783</v>
      </c>
      <c r="C339" s="88"/>
      <c r="D339" s="88"/>
      <c r="E339" s="54">
        <f aca="true" t="shared" si="17" ref="E339:F342">E340</f>
        <v>790</v>
      </c>
      <c r="F339" s="54">
        <f t="shared" si="17"/>
        <v>790</v>
      </c>
    </row>
    <row r="340" spans="1:6" s="40" customFormat="1" ht="30.75">
      <c r="A340" s="87" t="s">
        <v>766</v>
      </c>
      <c r="B340" s="88" t="s">
        <v>783</v>
      </c>
      <c r="C340" s="88" t="s">
        <v>225</v>
      </c>
      <c r="D340" s="88"/>
      <c r="E340" s="54">
        <f t="shared" si="17"/>
        <v>790</v>
      </c>
      <c r="F340" s="54">
        <f t="shared" si="17"/>
        <v>790</v>
      </c>
    </row>
    <row r="341" spans="1:6" s="40" customFormat="1" ht="30.75">
      <c r="A341" s="87" t="s">
        <v>237</v>
      </c>
      <c r="B341" s="88" t="s">
        <v>783</v>
      </c>
      <c r="C341" s="88" t="s">
        <v>238</v>
      </c>
      <c r="D341" s="88"/>
      <c r="E341" s="54">
        <f t="shared" si="17"/>
        <v>790</v>
      </c>
      <c r="F341" s="54">
        <f t="shared" si="17"/>
        <v>790</v>
      </c>
    </row>
    <row r="342" spans="1:6" s="40" customFormat="1" ht="30.75">
      <c r="A342" s="87" t="s">
        <v>85</v>
      </c>
      <c r="B342" s="88" t="s">
        <v>783</v>
      </c>
      <c r="C342" s="88" t="s">
        <v>239</v>
      </c>
      <c r="D342" s="88"/>
      <c r="E342" s="54">
        <f t="shared" si="17"/>
        <v>790</v>
      </c>
      <c r="F342" s="54">
        <f t="shared" si="17"/>
        <v>790</v>
      </c>
    </row>
    <row r="343" spans="1:6" s="40" customFormat="1" ht="30.75">
      <c r="A343" s="87" t="s">
        <v>733</v>
      </c>
      <c r="B343" s="88" t="s">
        <v>783</v>
      </c>
      <c r="C343" s="88" t="s">
        <v>239</v>
      </c>
      <c r="D343" s="88" t="s">
        <v>79</v>
      </c>
      <c r="E343" s="54">
        <v>790</v>
      </c>
      <c r="F343" s="54">
        <v>790</v>
      </c>
    </row>
    <row r="344" spans="1:6" s="40" customFormat="1" ht="46.5">
      <c r="A344" s="186" t="s">
        <v>743</v>
      </c>
      <c r="B344" s="86" t="s">
        <v>784</v>
      </c>
      <c r="C344" s="88"/>
      <c r="D344" s="88"/>
      <c r="E344" s="193">
        <f aca="true" t="shared" si="18" ref="E344:F348">E345</f>
        <v>44511</v>
      </c>
      <c r="F344" s="193">
        <f t="shared" si="18"/>
        <v>45096</v>
      </c>
    </row>
    <row r="345" spans="1:6" s="40" customFormat="1" ht="30.75">
      <c r="A345" s="87" t="s">
        <v>744</v>
      </c>
      <c r="B345" s="88" t="s">
        <v>797</v>
      </c>
      <c r="C345" s="88"/>
      <c r="D345" s="88"/>
      <c r="E345" s="54">
        <f t="shared" si="18"/>
        <v>44511</v>
      </c>
      <c r="F345" s="54">
        <f t="shared" si="18"/>
        <v>45096</v>
      </c>
    </row>
    <row r="346" spans="1:6" s="40" customFormat="1" ht="46.5">
      <c r="A346" s="87" t="s">
        <v>413</v>
      </c>
      <c r="B346" s="88" t="s">
        <v>797</v>
      </c>
      <c r="C346" s="88" t="s">
        <v>199</v>
      </c>
      <c r="D346" s="88"/>
      <c r="E346" s="54">
        <f t="shared" si="18"/>
        <v>44511</v>
      </c>
      <c r="F346" s="54">
        <f t="shared" si="18"/>
        <v>45096</v>
      </c>
    </row>
    <row r="347" spans="1:6" s="40" customFormat="1" ht="62.25">
      <c r="A347" s="87" t="s">
        <v>201</v>
      </c>
      <c r="B347" s="88" t="s">
        <v>797</v>
      </c>
      <c r="C347" s="88" t="s">
        <v>204</v>
      </c>
      <c r="D347" s="88"/>
      <c r="E347" s="54">
        <f t="shared" si="18"/>
        <v>44511</v>
      </c>
      <c r="F347" s="54">
        <f t="shared" si="18"/>
        <v>45096</v>
      </c>
    </row>
    <row r="348" spans="1:6" s="40" customFormat="1" ht="15">
      <c r="A348" s="87" t="s">
        <v>115</v>
      </c>
      <c r="B348" s="88" t="s">
        <v>797</v>
      </c>
      <c r="C348" s="88" t="s">
        <v>989</v>
      </c>
      <c r="D348" s="88"/>
      <c r="E348" s="54">
        <f t="shared" si="18"/>
        <v>44511</v>
      </c>
      <c r="F348" s="54">
        <f t="shared" si="18"/>
        <v>45096</v>
      </c>
    </row>
    <row r="349" spans="1:6" s="40" customFormat="1" ht="15">
      <c r="A349" s="87" t="s">
        <v>1025</v>
      </c>
      <c r="B349" s="88" t="s">
        <v>797</v>
      </c>
      <c r="C349" s="88" t="s">
        <v>989</v>
      </c>
      <c r="D349" s="88" t="s">
        <v>89</v>
      </c>
      <c r="E349" s="54">
        <v>44511</v>
      </c>
      <c r="F349" s="54">
        <v>45096</v>
      </c>
    </row>
    <row r="350" spans="1:6" s="40" customFormat="1" ht="15">
      <c r="A350" s="186" t="s">
        <v>76</v>
      </c>
      <c r="B350" s="86" t="s">
        <v>1080</v>
      </c>
      <c r="C350" s="86" t="s">
        <v>335</v>
      </c>
      <c r="D350" s="86"/>
      <c r="E350" s="193">
        <f>E351</f>
        <v>16214</v>
      </c>
      <c r="F350" s="193">
        <f>F351</f>
        <v>33544</v>
      </c>
    </row>
    <row r="351" spans="1:6" s="221" customFormat="1" ht="15">
      <c r="A351" s="87" t="s">
        <v>769</v>
      </c>
      <c r="B351" s="88" t="s">
        <v>1080</v>
      </c>
      <c r="C351" s="88" t="s">
        <v>335</v>
      </c>
      <c r="D351" s="88" t="s">
        <v>1081</v>
      </c>
      <c r="E351" s="54">
        <v>16214</v>
      </c>
      <c r="F351" s="54">
        <v>33544</v>
      </c>
    </row>
    <row r="352" spans="1:7" s="198" customFormat="1" ht="15">
      <c r="A352" s="186" t="s">
        <v>1071</v>
      </c>
      <c r="B352" s="209"/>
      <c r="C352" s="222"/>
      <c r="D352" s="209"/>
      <c r="E352" s="144">
        <f>E14+E72+E78+E93+E150+E181+E256+E266+E322+E333+E344+E350</f>
        <v>1357768.92</v>
      </c>
      <c r="F352" s="144">
        <f>F14+F72+F78+F93+F150+F181+F256+F266+F322+F333+F344+F350</f>
        <v>1379913.82</v>
      </c>
      <c r="G352" s="210"/>
    </row>
    <row r="353" spans="1:6" s="227" customFormat="1" ht="15">
      <c r="A353" s="223"/>
      <c r="B353" s="224"/>
      <c r="C353" s="224"/>
      <c r="D353" s="225"/>
      <c r="E353" s="226"/>
      <c r="F353" s="226"/>
    </row>
    <row r="354" spans="1:6" s="169" customFormat="1" ht="15">
      <c r="A354" s="309" t="s">
        <v>634</v>
      </c>
      <c r="B354" s="309"/>
      <c r="C354" s="309"/>
      <c r="D354" s="309"/>
      <c r="E354" s="309"/>
      <c r="F354" s="309"/>
    </row>
    <row r="355" spans="2:7" ht="15">
      <c r="B355" s="217"/>
      <c r="C355" s="217"/>
      <c r="D355" s="218"/>
      <c r="E355" s="220"/>
      <c r="F355" s="220"/>
      <c r="G355" s="219"/>
    </row>
    <row r="356" spans="4:10" ht="15">
      <c r="D356" s="64"/>
      <c r="E356" s="64"/>
      <c r="F356" s="64"/>
      <c r="G356" s="217"/>
      <c r="H356" s="218"/>
      <c r="I356" s="220"/>
      <c r="J356" s="220"/>
    </row>
    <row r="357" spans="4:10" ht="15">
      <c r="D357" s="64"/>
      <c r="E357" s="64"/>
      <c r="F357" s="64"/>
      <c r="G357" s="217"/>
      <c r="H357" s="218"/>
      <c r="I357" s="220"/>
      <c r="J357" s="220"/>
    </row>
    <row r="358" spans="4:10" ht="15">
      <c r="D358" s="64"/>
      <c r="E358" s="64"/>
      <c r="F358" s="64"/>
      <c r="G358" s="217"/>
      <c r="H358" s="218"/>
      <c r="I358" s="220"/>
      <c r="J358" s="220"/>
    </row>
    <row r="359" spans="4:10" ht="15">
      <c r="D359" s="64"/>
      <c r="E359" s="64"/>
      <c r="F359" s="64"/>
      <c r="G359" s="217"/>
      <c r="H359" s="218"/>
      <c r="I359" s="220"/>
      <c r="J359" s="220"/>
    </row>
    <row r="360" spans="4:10" ht="15">
      <c r="D360" s="64"/>
      <c r="E360" s="64"/>
      <c r="F360" s="64"/>
      <c r="G360" s="217"/>
      <c r="H360" s="218"/>
      <c r="I360" s="220"/>
      <c r="J360" s="220"/>
    </row>
    <row r="361" spans="4:10" ht="15">
      <c r="D361" s="64"/>
      <c r="E361" s="64"/>
      <c r="F361" s="64"/>
      <c r="G361" s="217"/>
      <c r="H361" s="218"/>
      <c r="I361" s="220"/>
      <c r="J361" s="220"/>
    </row>
    <row r="362" spans="4:10" ht="15">
      <c r="D362" s="64"/>
      <c r="E362" s="64"/>
      <c r="F362" s="64"/>
      <c r="G362" s="217"/>
      <c r="H362" s="218"/>
      <c r="I362" s="220"/>
      <c r="J362" s="220"/>
    </row>
    <row r="363" spans="4:10" ht="15">
      <c r="D363" s="64"/>
      <c r="E363" s="64"/>
      <c r="F363" s="64"/>
      <c r="G363" s="217"/>
      <c r="H363" s="218"/>
      <c r="I363" s="220"/>
      <c r="J363" s="220"/>
    </row>
    <row r="364" spans="4:10" ht="15">
      <c r="D364" s="64"/>
      <c r="E364" s="64"/>
      <c r="F364" s="64"/>
      <c r="G364" s="217"/>
      <c r="H364" s="218"/>
      <c r="I364" s="220"/>
      <c r="J364" s="220"/>
    </row>
    <row r="365" spans="4:10" ht="15">
      <c r="D365" s="64"/>
      <c r="E365" s="64"/>
      <c r="F365" s="64"/>
      <c r="H365" s="66"/>
      <c r="I365" s="220"/>
      <c r="J365" s="220"/>
    </row>
    <row r="366" spans="4:10" ht="15">
      <c r="D366" s="64"/>
      <c r="E366" s="64"/>
      <c r="F366" s="64"/>
      <c r="H366" s="66"/>
      <c r="I366" s="220"/>
      <c r="J366" s="220"/>
    </row>
    <row r="367" spans="4:10" ht="15">
      <c r="D367" s="64"/>
      <c r="E367" s="64"/>
      <c r="F367" s="64"/>
      <c r="H367" s="66"/>
      <c r="I367" s="220"/>
      <c r="J367" s="220"/>
    </row>
    <row r="368" spans="4:10" ht="15">
      <c r="D368" s="64"/>
      <c r="E368" s="64"/>
      <c r="F368" s="64"/>
      <c r="H368" s="66"/>
      <c r="I368" s="220"/>
      <c r="J368" s="220"/>
    </row>
    <row r="369" spans="4:10" ht="15">
      <c r="D369" s="64"/>
      <c r="E369" s="64"/>
      <c r="F369" s="64"/>
      <c r="H369" s="66"/>
      <c r="I369" s="220"/>
      <c r="J369" s="220"/>
    </row>
    <row r="370" spans="4:10" ht="15">
      <c r="D370" s="64"/>
      <c r="E370" s="64"/>
      <c r="F370" s="64"/>
      <c r="H370" s="66"/>
      <c r="I370" s="220"/>
      <c r="J370" s="220"/>
    </row>
    <row r="371" spans="4:10" ht="15">
      <c r="D371" s="64"/>
      <c r="E371" s="64"/>
      <c r="F371" s="64"/>
      <c r="H371" s="66"/>
      <c r="I371" s="220"/>
      <c r="J371" s="220"/>
    </row>
    <row r="372" spans="4:10" ht="15">
      <c r="D372" s="64"/>
      <c r="E372" s="64"/>
      <c r="F372" s="64"/>
      <c r="H372" s="66"/>
      <c r="I372" s="220"/>
      <c r="J372" s="220"/>
    </row>
    <row r="373" spans="4:10" ht="15">
      <c r="D373" s="64"/>
      <c r="E373" s="64"/>
      <c r="F373" s="64"/>
      <c r="H373" s="66"/>
      <c r="I373" s="220"/>
      <c r="J373" s="220"/>
    </row>
    <row r="374" spans="4:10" ht="15">
      <c r="D374" s="64"/>
      <c r="E374" s="64"/>
      <c r="F374" s="64"/>
      <c r="H374" s="66"/>
      <c r="I374" s="220"/>
      <c r="J374" s="220"/>
    </row>
    <row r="375" spans="4:10" ht="15">
      <c r="D375" s="64"/>
      <c r="E375" s="64"/>
      <c r="F375" s="64"/>
      <c r="H375" s="66"/>
      <c r="I375" s="220"/>
      <c r="J375" s="220"/>
    </row>
    <row r="376" spans="4:10" ht="15">
      <c r="D376" s="64"/>
      <c r="E376" s="64"/>
      <c r="F376" s="64"/>
      <c r="H376" s="66"/>
      <c r="I376" s="220"/>
      <c r="J376" s="220"/>
    </row>
    <row r="377" spans="4:10" ht="15">
      <c r="D377" s="64"/>
      <c r="E377" s="64"/>
      <c r="F377" s="64"/>
      <c r="H377" s="66"/>
      <c r="I377" s="220"/>
      <c r="J377" s="220"/>
    </row>
    <row r="378" spans="4:10" ht="15">
      <c r="D378" s="64"/>
      <c r="E378" s="64"/>
      <c r="F378" s="64"/>
      <c r="H378" s="66"/>
      <c r="I378" s="220"/>
      <c r="J378" s="220"/>
    </row>
    <row r="379" spans="4:10" ht="15">
      <c r="D379" s="64"/>
      <c r="E379" s="64"/>
      <c r="F379" s="64"/>
      <c r="H379" s="66"/>
      <c r="I379" s="220"/>
      <c r="J379" s="220"/>
    </row>
    <row r="380" spans="4:10" ht="15">
      <c r="D380" s="64"/>
      <c r="E380" s="64"/>
      <c r="F380" s="64"/>
      <c r="H380" s="66"/>
      <c r="I380" s="220"/>
      <c r="J380" s="220"/>
    </row>
    <row r="381" spans="4:10" ht="15">
      <c r="D381" s="64"/>
      <c r="E381" s="64"/>
      <c r="F381" s="64"/>
      <c r="H381" s="66"/>
      <c r="I381" s="220"/>
      <c r="J381" s="220"/>
    </row>
    <row r="382" spans="4:10" ht="15">
      <c r="D382" s="64"/>
      <c r="E382" s="64"/>
      <c r="F382" s="64"/>
      <c r="H382" s="66"/>
      <c r="I382" s="220"/>
      <c r="J382" s="220"/>
    </row>
    <row r="383" spans="4:10" ht="15">
      <c r="D383" s="64"/>
      <c r="E383" s="64"/>
      <c r="F383" s="64"/>
      <c r="H383" s="66"/>
      <c r="I383" s="220"/>
      <c r="J383" s="220"/>
    </row>
    <row r="384" spans="4:10" ht="15">
      <c r="D384" s="64"/>
      <c r="E384" s="64"/>
      <c r="F384" s="64"/>
      <c r="H384" s="66"/>
      <c r="I384" s="220"/>
      <c r="J384" s="220"/>
    </row>
    <row r="385" spans="4:10" ht="15">
      <c r="D385" s="64"/>
      <c r="E385" s="64"/>
      <c r="F385" s="64"/>
      <c r="H385" s="66"/>
      <c r="I385" s="220"/>
      <c r="J385" s="220"/>
    </row>
    <row r="386" spans="4:10" ht="15">
      <c r="D386" s="64"/>
      <c r="E386" s="64"/>
      <c r="F386" s="64"/>
      <c r="H386" s="66"/>
      <c r="I386" s="220"/>
      <c r="J386" s="220"/>
    </row>
    <row r="387" spans="4:10" ht="15">
      <c r="D387" s="64"/>
      <c r="E387" s="64"/>
      <c r="F387" s="64"/>
      <c r="H387" s="66"/>
      <c r="I387" s="220"/>
      <c r="J387" s="220"/>
    </row>
    <row r="388" spans="4:10" ht="15">
      <c r="D388" s="64"/>
      <c r="E388" s="64"/>
      <c r="F388" s="64"/>
      <c r="H388" s="66"/>
      <c r="I388" s="220"/>
      <c r="J388" s="220"/>
    </row>
    <row r="389" spans="5:6" ht="15">
      <c r="E389" s="220"/>
      <c r="F389" s="220"/>
    </row>
    <row r="390" spans="5:6" ht="15">
      <c r="E390" s="220"/>
      <c r="F390" s="220"/>
    </row>
    <row r="391" spans="5:6" ht="15">
      <c r="E391" s="220"/>
      <c r="F391" s="220"/>
    </row>
    <row r="392" spans="5:6" ht="15">
      <c r="E392" s="220"/>
      <c r="F392" s="220"/>
    </row>
    <row r="393" spans="5:6" ht="15">
      <c r="E393" s="220"/>
      <c r="F393" s="220"/>
    </row>
    <row r="394" spans="5:6" ht="15">
      <c r="E394" s="220"/>
      <c r="F394" s="220"/>
    </row>
    <row r="395" spans="5:6" ht="15">
      <c r="E395" s="220"/>
      <c r="F395" s="220"/>
    </row>
    <row r="396" spans="5:6" ht="15">
      <c r="E396" s="220"/>
      <c r="F396" s="220"/>
    </row>
    <row r="397" spans="5:6" ht="15">
      <c r="E397" s="220"/>
      <c r="F397" s="220"/>
    </row>
    <row r="398" spans="5:6" ht="15">
      <c r="E398" s="220"/>
      <c r="F398" s="220"/>
    </row>
    <row r="399" spans="5:6" ht="15">
      <c r="E399" s="220"/>
      <c r="F399" s="220"/>
    </row>
    <row r="400" spans="5:6" ht="15">
      <c r="E400" s="220"/>
      <c r="F400" s="220"/>
    </row>
    <row r="401" spans="5:6" ht="15">
      <c r="E401" s="220"/>
      <c r="F401" s="220"/>
    </row>
    <row r="402" spans="5:6" ht="15">
      <c r="E402" s="220"/>
      <c r="F402" s="220"/>
    </row>
    <row r="403" spans="5:6" ht="15">
      <c r="E403" s="220"/>
      <c r="F403" s="220"/>
    </row>
    <row r="404" spans="5:6" ht="15">
      <c r="E404" s="220"/>
      <c r="F404" s="220"/>
    </row>
    <row r="405" spans="5:6" ht="15">
      <c r="E405" s="220"/>
      <c r="F405" s="220"/>
    </row>
    <row r="406" spans="5:6" ht="15">
      <c r="E406" s="220"/>
      <c r="F406" s="220"/>
    </row>
    <row r="407" spans="5:6" ht="15">
      <c r="E407" s="220"/>
      <c r="F407" s="220"/>
    </row>
    <row r="408" spans="5:6" ht="15">
      <c r="E408" s="220"/>
      <c r="F408" s="220"/>
    </row>
    <row r="409" spans="5:6" ht="15">
      <c r="E409" s="220"/>
      <c r="F409" s="220"/>
    </row>
    <row r="410" spans="5:6" ht="15">
      <c r="E410" s="220"/>
      <c r="F410" s="220"/>
    </row>
    <row r="411" spans="5:6" ht="15">
      <c r="E411" s="220"/>
      <c r="F411" s="220"/>
    </row>
    <row r="412" spans="5:6" ht="15">
      <c r="E412" s="220"/>
      <c r="F412" s="220"/>
    </row>
    <row r="413" spans="5:6" ht="15">
      <c r="E413" s="220"/>
      <c r="F413" s="220"/>
    </row>
    <row r="414" spans="5:6" ht="15">
      <c r="E414" s="220"/>
      <c r="F414" s="220"/>
    </row>
    <row r="415" spans="5:6" ht="15">
      <c r="E415" s="220"/>
      <c r="F415" s="220"/>
    </row>
    <row r="416" spans="5:6" ht="15">
      <c r="E416" s="220"/>
      <c r="F416" s="220"/>
    </row>
    <row r="417" spans="5:6" ht="15">
      <c r="E417" s="220"/>
      <c r="F417" s="220"/>
    </row>
    <row r="418" spans="5:6" ht="15">
      <c r="E418" s="220"/>
      <c r="F418" s="220"/>
    </row>
    <row r="419" spans="5:6" ht="15">
      <c r="E419" s="220"/>
      <c r="F419" s="220"/>
    </row>
    <row r="420" spans="5:6" ht="15">
      <c r="E420" s="220"/>
      <c r="F420" s="220"/>
    </row>
    <row r="421" spans="5:6" ht="15">
      <c r="E421" s="220"/>
      <c r="F421" s="220"/>
    </row>
    <row r="422" spans="5:6" ht="15">
      <c r="E422" s="220"/>
      <c r="F422" s="220"/>
    </row>
    <row r="423" spans="5:6" ht="15">
      <c r="E423" s="220"/>
      <c r="F423" s="220"/>
    </row>
    <row r="424" spans="5:6" ht="15">
      <c r="E424" s="220"/>
      <c r="F424" s="220"/>
    </row>
    <row r="425" spans="5:6" ht="15">
      <c r="E425" s="220"/>
      <c r="F425" s="220"/>
    </row>
    <row r="426" spans="5:6" ht="15">
      <c r="E426" s="220"/>
      <c r="F426" s="220"/>
    </row>
    <row r="427" spans="5:6" ht="15">
      <c r="E427" s="220"/>
      <c r="F427" s="220"/>
    </row>
    <row r="428" spans="5:6" ht="15">
      <c r="E428" s="220"/>
      <c r="F428" s="220"/>
    </row>
    <row r="429" spans="5:6" ht="15">
      <c r="E429" s="220"/>
      <c r="F429" s="220"/>
    </row>
    <row r="430" spans="5:6" ht="15">
      <c r="E430" s="220"/>
      <c r="F430" s="220"/>
    </row>
    <row r="431" spans="5:6" ht="15">
      <c r="E431" s="220"/>
      <c r="F431" s="220"/>
    </row>
    <row r="432" spans="5:6" ht="15">
      <c r="E432" s="220"/>
      <c r="F432" s="220"/>
    </row>
    <row r="433" spans="5:6" ht="15">
      <c r="E433" s="220"/>
      <c r="F433" s="220"/>
    </row>
    <row r="434" spans="5:6" ht="15">
      <c r="E434" s="220"/>
      <c r="F434" s="220"/>
    </row>
    <row r="435" spans="5:6" ht="15">
      <c r="E435" s="220"/>
      <c r="F435" s="220"/>
    </row>
    <row r="436" spans="5:6" ht="15">
      <c r="E436" s="220"/>
      <c r="F436" s="220"/>
    </row>
    <row r="437" spans="5:6" ht="15">
      <c r="E437" s="220"/>
      <c r="F437" s="220"/>
    </row>
    <row r="438" spans="5:6" ht="15">
      <c r="E438" s="220"/>
      <c r="F438" s="220"/>
    </row>
    <row r="439" spans="5:6" ht="15">
      <c r="E439" s="220"/>
      <c r="F439" s="220"/>
    </row>
    <row r="440" spans="5:6" ht="15">
      <c r="E440" s="220"/>
      <c r="F440" s="220"/>
    </row>
    <row r="441" spans="5:6" ht="15">
      <c r="E441" s="220"/>
      <c r="F441" s="220"/>
    </row>
    <row r="442" spans="5:6" ht="15">
      <c r="E442" s="220"/>
      <c r="F442" s="220"/>
    </row>
    <row r="443" spans="5:6" ht="15">
      <c r="E443" s="220"/>
      <c r="F443" s="220"/>
    </row>
    <row r="444" spans="5:6" ht="15">
      <c r="E444" s="220"/>
      <c r="F444" s="220"/>
    </row>
    <row r="445" spans="5:6" ht="15">
      <c r="E445" s="220"/>
      <c r="F445" s="220"/>
    </row>
    <row r="446" spans="5:6" ht="15">
      <c r="E446" s="220"/>
      <c r="F446" s="220"/>
    </row>
    <row r="447" spans="5:6" ht="15">
      <c r="E447" s="220"/>
      <c r="F447" s="220"/>
    </row>
    <row r="448" spans="5:6" ht="15">
      <c r="E448" s="220"/>
      <c r="F448" s="220"/>
    </row>
    <row r="449" spans="5:6" ht="15">
      <c r="E449" s="220"/>
      <c r="F449" s="220"/>
    </row>
    <row r="450" spans="5:6" ht="15">
      <c r="E450" s="220"/>
      <c r="F450" s="220"/>
    </row>
    <row r="451" spans="5:6" ht="15">
      <c r="E451" s="220"/>
      <c r="F451" s="220"/>
    </row>
    <row r="452" spans="5:6" ht="15">
      <c r="E452" s="220"/>
      <c r="F452" s="220"/>
    </row>
    <row r="453" spans="5:6" ht="15">
      <c r="E453" s="220"/>
      <c r="F453" s="220"/>
    </row>
    <row r="454" spans="5:6" ht="15">
      <c r="E454" s="220"/>
      <c r="F454" s="220"/>
    </row>
    <row r="455" spans="5:6" ht="15">
      <c r="E455" s="220"/>
      <c r="F455" s="220"/>
    </row>
    <row r="456" spans="5:6" ht="15">
      <c r="E456" s="220"/>
      <c r="F456" s="220"/>
    </row>
    <row r="457" spans="5:6" ht="15">
      <c r="E457" s="220"/>
      <c r="F457" s="220"/>
    </row>
    <row r="458" spans="5:6" ht="15">
      <c r="E458" s="220"/>
      <c r="F458" s="220"/>
    </row>
    <row r="459" spans="5:6" ht="15">
      <c r="E459" s="220"/>
      <c r="F459" s="220"/>
    </row>
    <row r="460" spans="5:6" ht="15">
      <c r="E460" s="220"/>
      <c r="F460" s="220"/>
    </row>
    <row r="461" spans="5:6" ht="15">
      <c r="E461" s="220"/>
      <c r="F461" s="220"/>
    </row>
    <row r="462" spans="5:6" ht="15">
      <c r="E462" s="220"/>
      <c r="F462" s="220"/>
    </row>
    <row r="463" spans="5:6" ht="15">
      <c r="E463" s="220"/>
      <c r="F463" s="220"/>
    </row>
    <row r="464" spans="5:6" ht="15">
      <c r="E464" s="220"/>
      <c r="F464" s="220"/>
    </row>
    <row r="465" spans="5:6" ht="15">
      <c r="E465" s="220"/>
      <c r="F465" s="220"/>
    </row>
    <row r="466" spans="5:6" ht="15">
      <c r="E466" s="220"/>
      <c r="F466" s="220"/>
    </row>
    <row r="467" spans="5:6" ht="15">
      <c r="E467" s="220"/>
      <c r="F467" s="220"/>
    </row>
    <row r="468" spans="5:6" ht="15">
      <c r="E468" s="220"/>
      <c r="F468" s="220"/>
    </row>
    <row r="469" spans="5:6" ht="15">
      <c r="E469" s="220"/>
      <c r="F469" s="220"/>
    </row>
    <row r="470" spans="5:6" ht="15">
      <c r="E470" s="220"/>
      <c r="F470" s="220"/>
    </row>
    <row r="471" spans="5:6" ht="15">
      <c r="E471" s="220"/>
      <c r="F471" s="220"/>
    </row>
    <row r="472" spans="5:6" ht="15">
      <c r="E472" s="220"/>
      <c r="F472" s="220"/>
    </row>
    <row r="473" spans="5:6" ht="15">
      <c r="E473" s="220"/>
      <c r="F473" s="220"/>
    </row>
    <row r="474" spans="5:6" ht="15">
      <c r="E474" s="220"/>
      <c r="F474" s="220"/>
    </row>
    <row r="475" spans="5:6" ht="15">
      <c r="E475" s="220"/>
      <c r="F475" s="220"/>
    </row>
    <row r="476" spans="5:6" ht="15">
      <c r="E476" s="220"/>
      <c r="F476" s="220"/>
    </row>
    <row r="477" spans="5:6" ht="15">
      <c r="E477" s="220"/>
      <c r="F477" s="220"/>
    </row>
    <row r="478" spans="5:6" ht="15">
      <c r="E478" s="220"/>
      <c r="F478" s="220"/>
    </row>
    <row r="479" spans="5:6" ht="15">
      <c r="E479" s="220"/>
      <c r="F479" s="220"/>
    </row>
    <row r="480" spans="5:6" ht="15">
      <c r="E480" s="220"/>
      <c r="F480" s="220"/>
    </row>
    <row r="481" spans="5:6" ht="15">
      <c r="E481" s="220"/>
      <c r="F481" s="220"/>
    </row>
    <row r="482" spans="5:6" ht="15">
      <c r="E482" s="220"/>
      <c r="F482" s="220"/>
    </row>
    <row r="483" spans="5:6" ht="15">
      <c r="E483" s="220"/>
      <c r="F483" s="220"/>
    </row>
    <row r="484" spans="5:6" ht="15">
      <c r="E484" s="220"/>
      <c r="F484" s="220"/>
    </row>
    <row r="485" spans="5:6" ht="15">
      <c r="E485" s="220"/>
      <c r="F485" s="220"/>
    </row>
    <row r="486" spans="5:6" ht="15">
      <c r="E486" s="220"/>
      <c r="F486" s="220"/>
    </row>
    <row r="487" spans="5:6" ht="15">
      <c r="E487" s="220"/>
      <c r="F487" s="220"/>
    </row>
    <row r="488" spans="5:6" ht="15">
      <c r="E488" s="220"/>
      <c r="F488" s="220"/>
    </row>
    <row r="489" spans="5:6" ht="15">
      <c r="E489" s="220"/>
      <c r="F489" s="220"/>
    </row>
    <row r="490" spans="5:6" ht="15">
      <c r="E490" s="220"/>
      <c r="F490" s="220"/>
    </row>
    <row r="491" spans="5:6" ht="15">
      <c r="E491" s="220"/>
      <c r="F491" s="220"/>
    </row>
    <row r="492" spans="5:6" ht="15">
      <c r="E492" s="220"/>
      <c r="F492" s="220"/>
    </row>
    <row r="493" spans="5:6" ht="15">
      <c r="E493" s="220"/>
      <c r="F493" s="220"/>
    </row>
    <row r="494" spans="5:6" ht="15">
      <c r="E494" s="220"/>
      <c r="F494" s="220"/>
    </row>
    <row r="495" spans="5:6" ht="15">
      <c r="E495" s="220"/>
      <c r="F495" s="220"/>
    </row>
    <row r="496" spans="5:6" ht="15">
      <c r="E496" s="220"/>
      <c r="F496" s="220"/>
    </row>
    <row r="497" spans="5:6" ht="15">
      <c r="E497" s="220"/>
      <c r="F497" s="220"/>
    </row>
    <row r="498" spans="5:6" ht="15">
      <c r="E498" s="220"/>
      <c r="F498" s="220"/>
    </row>
    <row r="499" spans="5:6" ht="15">
      <c r="E499" s="220"/>
      <c r="F499" s="220"/>
    </row>
    <row r="500" spans="5:6" ht="15">
      <c r="E500" s="220"/>
      <c r="F500" s="220"/>
    </row>
    <row r="501" spans="5:6" ht="15">
      <c r="E501" s="220"/>
      <c r="F501" s="220"/>
    </row>
    <row r="502" spans="5:6" ht="15">
      <c r="E502" s="220"/>
      <c r="F502" s="220"/>
    </row>
    <row r="503" spans="5:6" ht="15">
      <c r="E503" s="220"/>
      <c r="F503" s="220"/>
    </row>
    <row r="504" spans="5:6" ht="15">
      <c r="E504" s="220"/>
      <c r="F504" s="220"/>
    </row>
    <row r="505" spans="5:6" ht="15">
      <c r="E505" s="220"/>
      <c r="F505" s="220"/>
    </row>
    <row r="506" spans="5:6" ht="15">
      <c r="E506" s="220"/>
      <c r="F506" s="220"/>
    </row>
    <row r="507" spans="5:6" ht="15">
      <c r="E507" s="220"/>
      <c r="F507" s="220"/>
    </row>
    <row r="508" spans="5:6" ht="15">
      <c r="E508" s="220"/>
      <c r="F508" s="220"/>
    </row>
    <row r="509" spans="5:6" ht="15">
      <c r="E509" s="220"/>
      <c r="F509" s="220"/>
    </row>
    <row r="510" spans="5:6" ht="15">
      <c r="E510" s="220"/>
      <c r="F510" s="220"/>
    </row>
    <row r="511" spans="5:6" ht="15">
      <c r="E511" s="220"/>
      <c r="F511" s="220"/>
    </row>
    <row r="512" spans="5:6" ht="15">
      <c r="E512" s="220"/>
      <c r="F512" s="220"/>
    </row>
    <row r="513" spans="5:6" ht="15">
      <c r="E513" s="220"/>
      <c r="F513" s="220"/>
    </row>
    <row r="514" spans="5:6" ht="15">
      <c r="E514" s="220"/>
      <c r="F514" s="220"/>
    </row>
    <row r="515" spans="5:6" ht="15">
      <c r="E515" s="220"/>
      <c r="F515" s="220"/>
    </row>
    <row r="516" spans="5:6" ht="15">
      <c r="E516" s="220"/>
      <c r="F516" s="220"/>
    </row>
    <row r="517" spans="5:6" ht="15">
      <c r="E517" s="220"/>
      <c r="F517" s="220"/>
    </row>
    <row r="518" spans="5:6" ht="15">
      <c r="E518" s="220"/>
      <c r="F518" s="220"/>
    </row>
    <row r="519" spans="5:6" ht="15">
      <c r="E519" s="220"/>
      <c r="F519" s="220"/>
    </row>
    <row r="520" spans="5:6" ht="15">
      <c r="E520" s="220"/>
      <c r="F520" s="220"/>
    </row>
    <row r="521" spans="5:6" ht="15">
      <c r="E521" s="220"/>
      <c r="F521" s="220"/>
    </row>
    <row r="522" spans="5:6" ht="15">
      <c r="E522" s="220"/>
      <c r="F522" s="220"/>
    </row>
    <row r="523" spans="5:6" ht="15">
      <c r="E523" s="220"/>
      <c r="F523" s="220"/>
    </row>
    <row r="524" spans="5:6" ht="15">
      <c r="E524" s="220"/>
      <c r="F524" s="220"/>
    </row>
    <row r="525" spans="5:6" ht="15">
      <c r="E525" s="220"/>
      <c r="F525" s="220"/>
    </row>
    <row r="526" spans="5:6" ht="15">
      <c r="E526" s="220"/>
      <c r="F526" s="220"/>
    </row>
    <row r="527" spans="5:6" ht="15">
      <c r="E527" s="220"/>
      <c r="F527" s="220"/>
    </row>
    <row r="528" spans="5:6" ht="15">
      <c r="E528" s="220"/>
      <c r="F528" s="220"/>
    </row>
    <row r="529" spans="5:6" ht="15">
      <c r="E529" s="220"/>
      <c r="F529" s="220"/>
    </row>
    <row r="530" spans="5:6" ht="15">
      <c r="E530" s="220"/>
      <c r="F530" s="220"/>
    </row>
    <row r="531" spans="5:6" ht="15">
      <c r="E531" s="220"/>
      <c r="F531" s="220"/>
    </row>
    <row r="532" spans="5:6" ht="15">
      <c r="E532" s="220"/>
      <c r="F532" s="220"/>
    </row>
    <row r="533" spans="5:6" ht="15">
      <c r="E533" s="220"/>
      <c r="F533" s="220"/>
    </row>
    <row r="534" spans="5:6" ht="15">
      <c r="E534" s="220"/>
      <c r="F534" s="220"/>
    </row>
    <row r="535" spans="5:6" ht="15">
      <c r="E535" s="220"/>
      <c r="F535" s="220"/>
    </row>
    <row r="536" spans="5:6" ht="15">
      <c r="E536" s="220"/>
      <c r="F536" s="220"/>
    </row>
    <row r="537" spans="5:6" ht="15">
      <c r="E537" s="220"/>
      <c r="F537" s="220"/>
    </row>
    <row r="538" spans="5:6" ht="15">
      <c r="E538" s="220"/>
      <c r="F538" s="220"/>
    </row>
    <row r="539" spans="5:6" ht="15">
      <c r="E539" s="220"/>
      <c r="F539" s="220"/>
    </row>
    <row r="540" spans="5:6" ht="15">
      <c r="E540" s="220"/>
      <c r="F540" s="220"/>
    </row>
    <row r="541" spans="5:6" ht="15">
      <c r="E541" s="220"/>
      <c r="F541" s="220"/>
    </row>
    <row r="542" spans="5:6" ht="15">
      <c r="E542" s="220"/>
      <c r="F542" s="220"/>
    </row>
    <row r="543" spans="5:6" ht="15">
      <c r="E543" s="220"/>
      <c r="F543" s="220"/>
    </row>
    <row r="544" spans="5:6" ht="15">
      <c r="E544" s="220"/>
      <c r="F544" s="220"/>
    </row>
    <row r="545" spans="5:6" ht="15">
      <c r="E545" s="220"/>
      <c r="F545" s="220"/>
    </row>
    <row r="546" spans="5:6" ht="15">
      <c r="E546" s="220"/>
      <c r="F546" s="220"/>
    </row>
    <row r="547" spans="5:6" ht="15">
      <c r="E547" s="220"/>
      <c r="F547" s="220"/>
    </row>
    <row r="548" spans="5:6" ht="15">
      <c r="E548" s="220"/>
      <c r="F548" s="220"/>
    </row>
    <row r="549" spans="5:6" ht="15">
      <c r="E549" s="220"/>
      <c r="F549" s="220"/>
    </row>
    <row r="550" spans="5:6" ht="15">
      <c r="E550" s="220"/>
      <c r="F550" s="220"/>
    </row>
    <row r="551" spans="5:6" ht="15">
      <c r="E551" s="220"/>
      <c r="F551" s="220"/>
    </row>
    <row r="552" spans="5:6" ht="15">
      <c r="E552" s="220"/>
      <c r="F552" s="220"/>
    </row>
    <row r="553" spans="5:6" ht="15">
      <c r="E553" s="220"/>
      <c r="F553" s="220"/>
    </row>
    <row r="554" spans="5:6" ht="15">
      <c r="E554" s="220"/>
      <c r="F554" s="220"/>
    </row>
    <row r="555" spans="5:6" ht="15">
      <c r="E555" s="220"/>
      <c r="F555" s="220"/>
    </row>
    <row r="556" spans="5:6" ht="15">
      <c r="E556" s="220"/>
      <c r="F556" s="220"/>
    </row>
    <row r="557" spans="5:6" ht="15">
      <c r="E557" s="220"/>
      <c r="F557" s="220"/>
    </row>
    <row r="558" spans="5:6" ht="15">
      <c r="E558" s="220"/>
      <c r="F558" s="220"/>
    </row>
    <row r="559" spans="5:6" ht="15">
      <c r="E559" s="220"/>
      <c r="F559" s="220"/>
    </row>
    <row r="560" spans="5:6" ht="15">
      <c r="E560" s="220"/>
      <c r="F560" s="220"/>
    </row>
    <row r="561" spans="5:6" ht="15">
      <c r="E561" s="220"/>
      <c r="F561" s="220"/>
    </row>
    <row r="562" spans="5:6" ht="15">
      <c r="E562" s="220"/>
      <c r="F562" s="220"/>
    </row>
    <row r="563" spans="5:6" ht="15">
      <c r="E563" s="220"/>
      <c r="F563" s="220"/>
    </row>
    <row r="564" spans="5:6" ht="15">
      <c r="E564" s="220"/>
      <c r="F564" s="220"/>
    </row>
    <row r="565" spans="5:6" ht="15">
      <c r="E565" s="220"/>
      <c r="F565" s="220"/>
    </row>
    <row r="566" spans="5:6" ht="15">
      <c r="E566" s="220"/>
      <c r="F566" s="220"/>
    </row>
    <row r="567" spans="5:6" ht="15">
      <c r="E567" s="220"/>
      <c r="F567" s="220"/>
    </row>
    <row r="568" spans="5:6" ht="15">
      <c r="E568" s="220"/>
      <c r="F568" s="220"/>
    </row>
    <row r="569" spans="5:6" ht="15">
      <c r="E569" s="220"/>
      <c r="F569" s="220"/>
    </row>
    <row r="570" spans="5:6" ht="15">
      <c r="E570" s="220"/>
      <c r="F570" s="220"/>
    </row>
    <row r="571" spans="5:6" ht="15">
      <c r="E571" s="220"/>
      <c r="F571" s="220"/>
    </row>
    <row r="572" spans="5:6" ht="15">
      <c r="E572" s="220"/>
      <c r="F572" s="220"/>
    </row>
    <row r="573" spans="5:6" ht="15">
      <c r="E573" s="220"/>
      <c r="F573" s="220"/>
    </row>
    <row r="574" spans="5:6" ht="15">
      <c r="E574" s="220"/>
      <c r="F574" s="220"/>
    </row>
    <row r="575" spans="5:6" ht="15">
      <c r="E575" s="220"/>
      <c r="F575" s="220"/>
    </row>
    <row r="576" spans="5:6" ht="15">
      <c r="E576" s="220"/>
      <c r="F576" s="220"/>
    </row>
    <row r="577" spans="5:6" ht="15">
      <c r="E577" s="220"/>
      <c r="F577" s="220"/>
    </row>
    <row r="578" spans="5:6" ht="15">
      <c r="E578" s="220"/>
      <c r="F578" s="220"/>
    </row>
    <row r="579" spans="5:6" ht="15">
      <c r="E579" s="220"/>
      <c r="F579" s="220"/>
    </row>
    <row r="580" spans="5:6" ht="15">
      <c r="E580" s="220"/>
      <c r="F580" s="220"/>
    </row>
    <row r="581" spans="5:6" ht="15">
      <c r="E581" s="220"/>
      <c r="F581" s="220"/>
    </row>
    <row r="582" spans="5:6" ht="15">
      <c r="E582" s="220"/>
      <c r="F582" s="220"/>
    </row>
    <row r="583" spans="5:6" ht="15">
      <c r="E583" s="220"/>
      <c r="F583" s="220"/>
    </row>
    <row r="584" spans="5:6" ht="15">
      <c r="E584" s="220"/>
      <c r="F584" s="220"/>
    </row>
    <row r="585" spans="5:6" ht="15">
      <c r="E585" s="220"/>
      <c r="F585" s="220"/>
    </row>
    <row r="586" spans="5:6" ht="15">
      <c r="E586" s="220"/>
      <c r="F586" s="220"/>
    </row>
    <row r="587" spans="5:6" ht="15">
      <c r="E587" s="220"/>
      <c r="F587" s="220"/>
    </row>
    <row r="588" spans="5:6" ht="15">
      <c r="E588" s="220"/>
      <c r="F588" s="220"/>
    </row>
    <row r="589" spans="5:6" ht="15">
      <c r="E589" s="220"/>
      <c r="F589" s="220"/>
    </row>
    <row r="590" spans="5:6" ht="15">
      <c r="E590" s="220"/>
      <c r="F590" s="220"/>
    </row>
    <row r="591" spans="5:6" ht="15">
      <c r="E591" s="220"/>
      <c r="F591" s="220"/>
    </row>
    <row r="592" spans="5:6" ht="15">
      <c r="E592" s="220"/>
      <c r="F592" s="220"/>
    </row>
    <row r="593" spans="5:6" ht="15">
      <c r="E593" s="220"/>
      <c r="F593" s="220"/>
    </row>
    <row r="594" spans="5:6" ht="15">
      <c r="E594" s="220"/>
      <c r="F594" s="220"/>
    </row>
    <row r="595" spans="5:6" ht="15">
      <c r="E595" s="220"/>
      <c r="F595" s="220"/>
    </row>
  </sheetData>
  <sheetProtection/>
  <mergeCells count="15">
    <mergeCell ref="A9:F9"/>
    <mergeCell ref="B11:B12"/>
    <mergeCell ref="C11:C12"/>
    <mergeCell ref="D11:D12"/>
    <mergeCell ref="E11:F11"/>
    <mergeCell ref="A1:F1"/>
    <mergeCell ref="A2:F2"/>
    <mergeCell ref="A3:F3"/>
    <mergeCell ref="A4:F4"/>
    <mergeCell ref="C7:F7"/>
    <mergeCell ref="A354:F354"/>
    <mergeCell ref="A5:F5"/>
    <mergeCell ref="D10:F10"/>
    <mergeCell ref="A11:A12"/>
    <mergeCell ref="A6:F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E551"/>
  <sheetViews>
    <sheetView zoomScale="85" zoomScaleNormal="85" zoomScalePageLayoutView="0" workbookViewId="0" topLeftCell="A357">
      <selection activeCell="D321" sqref="D321"/>
    </sheetView>
  </sheetViews>
  <sheetFormatPr defaultColWidth="9.125" defaultRowHeight="12.75"/>
  <cols>
    <col min="1" max="1" width="83.25390625" style="40" customWidth="1"/>
    <col min="2" max="2" width="15.25390625" style="41" customWidth="1"/>
    <col min="3" max="3" width="5.00390625" style="41" customWidth="1"/>
    <col min="4" max="4" width="14.50390625" style="44" customWidth="1"/>
    <col min="5" max="5" width="17.125" style="40" customWidth="1"/>
    <col min="6" max="16384" width="9.125" style="40" customWidth="1"/>
  </cols>
  <sheetData>
    <row r="1" spans="1:4" ht="15">
      <c r="A1" s="351" t="s">
        <v>683</v>
      </c>
      <c r="B1" s="351"/>
      <c r="C1" s="351"/>
      <c r="D1" s="351"/>
    </row>
    <row r="2" spans="1:4" ht="15">
      <c r="A2" s="351" t="s">
        <v>680</v>
      </c>
      <c r="B2" s="351"/>
      <c r="C2" s="351"/>
      <c r="D2" s="351"/>
    </row>
    <row r="3" spans="1:4" ht="15">
      <c r="A3" s="351" t="s">
        <v>682</v>
      </c>
      <c r="B3" s="351"/>
      <c r="C3" s="351"/>
      <c r="D3" s="351"/>
    </row>
    <row r="4" spans="1:4" ht="15">
      <c r="A4" s="351" t="s">
        <v>678</v>
      </c>
      <c r="B4" s="351"/>
      <c r="C4" s="351"/>
      <c r="D4" s="351"/>
    </row>
    <row r="5" spans="1:4" ht="15">
      <c r="A5" s="351" t="s">
        <v>293</v>
      </c>
      <c r="B5" s="351"/>
      <c r="C5" s="351"/>
      <c r="D5" s="351"/>
    </row>
    <row r="6" spans="1:4" ht="15">
      <c r="A6" s="354" t="s">
        <v>1130</v>
      </c>
      <c r="B6" s="351"/>
      <c r="C6" s="351"/>
      <c r="D6" s="365"/>
    </row>
    <row r="7" spans="1:4" ht="15">
      <c r="A7" s="354" t="s">
        <v>1226</v>
      </c>
      <c r="B7" s="352"/>
      <c r="C7" s="352"/>
      <c r="D7" s="352"/>
    </row>
    <row r="9" spans="1:4" ht="72" customHeight="1">
      <c r="A9" s="326" t="s">
        <v>374</v>
      </c>
      <c r="B9" s="326"/>
      <c r="C9" s="326"/>
      <c r="D9" s="326"/>
    </row>
    <row r="10" spans="1:4" ht="15">
      <c r="A10" s="326"/>
      <c r="B10" s="326"/>
      <c r="C10" s="326"/>
      <c r="D10" s="326"/>
    </row>
    <row r="11" spans="3:4" ht="15">
      <c r="C11" s="353" t="s">
        <v>679</v>
      </c>
      <c r="D11" s="353"/>
    </row>
    <row r="12" spans="1:4" s="196" customFormat="1" ht="15">
      <c r="A12" s="215" t="s">
        <v>1072</v>
      </c>
      <c r="B12" s="215" t="s">
        <v>27</v>
      </c>
      <c r="C12" s="230" t="s">
        <v>571</v>
      </c>
      <c r="D12" s="231" t="s">
        <v>28</v>
      </c>
    </row>
    <row r="13" spans="1:4" s="196" customFormat="1" ht="15">
      <c r="A13" s="42">
        <v>1</v>
      </c>
      <c r="B13" s="42">
        <v>2</v>
      </c>
      <c r="C13" s="232">
        <v>3</v>
      </c>
      <c r="D13" s="195">
        <v>4</v>
      </c>
    </row>
    <row r="14" spans="1:4" s="198" customFormat="1" ht="30.75">
      <c r="A14" s="186" t="s">
        <v>412</v>
      </c>
      <c r="B14" s="86" t="s">
        <v>328</v>
      </c>
      <c r="C14" s="86"/>
      <c r="D14" s="144">
        <f>D15+D26+D41+D72+D85+D46+D59+D63+D67+D92</f>
        <v>940190.4559999999</v>
      </c>
    </row>
    <row r="15" spans="1:4" s="198" customFormat="1" ht="30.75">
      <c r="A15" s="87" t="s">
        <v>758</v>
      </c>
      <c r="B15" s="88" t="s">
        <v>329</v>
      </c>
      <c r="C15" s="88"/>
      <c r="D15" s="54">
        <f>D16+D18+D20+D22+D24</f>
        <v>297365.7</v>
      </c>
    </row>
    <row r="16" spans="1:4" ht="156">
      <c r="A16" s="87" t="s">
        <v>702</v>
      </c>
      <c r="B16" s="88" t="s">
        <v>760</v>
      </c>
      <c r="C16" s="88"/>
      <c r="D16" s="54">
        <f>D17</f>
        <v>150196.5</v>
      </c>
    </row>
    <row r="17" spans="1:4" ht="30.75">
      <c r="A17" s="87" t="s">
        <v>86</v>
      </c>
      <c r="B17" s="88" t="s">
        <v>760</v>
      </c>
      <c r="C17" s="88" t="s">
        <v>87</v>
      </c>
      <c r="D17" s="54">
        <v>150196.5</v>
      </c>
    </row>
    <row r="18" spans="1:4" ht="171">
      <c r="A18" s="87" t="s">
        <v>532</v>
      </c>
      <c r="B18" s="88" t="s">
        <v>761</v>
      </c>
      <c r="C18" s="88"/>
      <c r="D18" s="54">
        <f>D19</f>
        <v>2562</v>
      </c>
    </row>
    <row r="19" spans="1:4" ht="30.75">
      <c r="A19" s="87" t="s">
        <v>86</v>
      </c>
      <c r="B19" s="88" t="s">
        <v>761</v>
      </c>
      <c r="C19" s="88" t="s">
        <v>87</v>
      </c>
      <c r="D19" s="54">
        <v>2562</v>
      </c>
    </row>
    <row r="20" spans="1:4" ht="186.75">
      <c r="A20" s="87" t="s">
        <v>120</v>
      </c>
      <c r="B20" s="88" t="s">
        <v>762</v>
      </c>
      <c r="C20" s="88"/>
      <c r="D20" s="54">
        <f>D21</f>
        <v>47578.2</v>
      </c>
    </row>
    <row r="21" spans="1:4" ht="30.75">
      <c r="A21" s="87" t="s">
        <v>86</v>
      </c>
      <c r="B21" s="88" t="s">
        <v>762</v>
      </c>
      <c r="C21" s="88" t="s">
        <v>87</v>
      </c>
      <c r="D21" s="54">
        <v>47578.2</v>
      </c>
    </row>
    <row r="22" spans="1:4" ht="15">
      <c r="A22" s="87" t="s">
        <v>1075</v>
      </c>
      <c r="B22" s="88" t="s">
        <v>763</v>
      </c>
      <c r="C22" s="88"/>
      <c r="D22" s="54">
        <f>D23</f>
        <v>89529</v>
      </c>
    </row>
    <row r="23" spans="1:4" ht="30.75">
      <c r="A23" s="87" t="s">
        <v>86</v>
      </c>
      <c r="B23" s="88" t="s">
        <v>763</v>
      </c>
      <c r="C23" s="88" t="s">
        <v>87</v>
      </c>
      <c r="D23" s="54">
        <v>89529</v>
      </c>
    </row>
    <row r="24" spans="1:4" ht="46.5">
      <c r="A24" s="87" t="s">
        <v>531</v>
      </c>
      <c r="B24" s="88" t="s">
        <v>1166</v>
      </c>
      <c r="C24" s="88"/>
      <c r="D24" s="54">
        <f>D25</f>
        <v>7500</v>
      </c>
    </row>
    <row r="25" spans="1:4" ht="30.75">
      <c r="A25" s="87" t="s">
        <v>86</v>
      </c>
      <c r="B25" s="88" t="s">
        <v>1166</v>
      </c>
      <c r="C25" s="88" t="s">
        <v>87</v>
      </c>
      <c r="D25" s="54">
        <v>7500</v>
      </c>
    </row>
    <row r="26" spans="1:4" s="198" customFormat="1" ht="30.75">
      <c r="A26" s="87" t="s">
        <v>341</v>
      </c>
      <c r="B26" s="88" t="s">
        <v>179</v>
      </c>
      <c r="C26" s="88"/>
      <c r="D26" s="113">
        <f>D27+D29+D31+D33+D39+D37+D35</f>
        <v>467092.99999999994</v>
      </c>
    </row>
    <row r="27" spans="1:4" ht="140.25">
      <c r="A27" s="87" t="s">
        <v>533</v>
      </c>
      <c r="B27" s="88" t="s">
        <v>180</v>
      </c>
      <c r="C27" s="88"/>
      <c r="D27" s="54">
        <f>D28</f>
        <v>284343.1</v>
      </c>
    </row>
    <row r="28" spans="1:4" ht="30.75">
      <c r="A28" s="87" t="s">
        <v>86</v>
      </c>
      <c r="B28" s="88" t="s">
        <v>180</v>
      </c>
      <c r="C28" s="88" t="s">
        <v>87</v>
      </c>
      <c r="D28" s="54">
        <v>284343.1</v>
      </c>
    </row>
    <row r="29" spans="1:4" ht="156">
      <c r="A29" s="87" t="s">
        <v>111</v>
      </c>
      <c r="B29" s="88" t="s">
        <v>181</v>
      </c>
      <c r="C29" s="88"/>
      <c r="D29" s="54">
        <f>D30</f>
        <v>9720</v>
      </c>
    </row>
    <row r="30" spans="1:4" ht="30.75">
      <c r="A30" s="87" t="s">
        <v>86</v>
      </c>
      <c r="B30" s="88" t="s">
        <v>181</v>
      </c>
      <c r="C30" s="88" t="s">
        <v>87</v>
      </c>
      <c r="D30" s="54">
        <v>9720</v>
      </c>
    </row>
    <row r="31" spans="1:4" ht="181.5" customHeight="1">
      <c r="A31" s="87" t="s">
        <v>121</v>
      </c>
      <c r="B31" s="88" t="s">
        <v>182</v>
      </c>
      <c r="C31" s="88"/>
      <c r="D31" s="54">
        <f>D32</f>
        <v>33559.8</v>
      </c>
    </row>
    <row r="32" spans="1:4" ht="30.75">
      <c r="A32" s="87" t="s">
        <v>86</v>
      </c>
      <c r="B32" s="88" t="s">
        <v>182</v>
      </c>
      <c r="C32" s="88" t="s">
        <v>87</v>
      </c>
      <c r="D32" s="54">
        <v>33559.8</v>
      </c>
    </row>
    <row r="33" spans="1:4" ht="30.75">
      <c r="A33" s="87" t="s">
        <v>88</v>
      </c>
      <c r="B33" s="88" t="s">
        <v>183</v>
      </c>
      <c r="C33" s="88"/>
      <c r="D33" s="54">
        <f>D34</f>
        <v>129116.2</v>
      </c>
    </row>
    <row r="34" spans="1:4" ht="30.75">
      <c r="A34" s="87" t="s">
        <v>86</v>
      </c>
      <c r="B34" s="88" t="s">
        <v>183</v>
      </c>
      <c r="C34" s="88" t="s">
        <v>87</v>
      </c>
      <c r="D34" s="54">
        <v>129116.2</v>
      </c>
    </row>
    <row r="35" spans="1:4" ht="46.5">
      <c r="A35" s="87" t="s">
        <v>531</v>
      </c>
      <c r="B35" s="88" t="s">
        <v>184</v>
      </c>
      <c r="C35" s="88"/>
      <c r="D35" s="54">
        <f>D36</f>
        <v>9518</v>
      </c>
    </row>
    <row r="36" spans="1:4" ht="30.75">
      <c r="A36" s="87" t="s">
        <v>86</v>
      </c>
      <c r="B36" s="88" t="s">
        <v>184</v>
      </c>
      <c r="C36" s="88" t="s">
        <v>87</v>
      </c>
      <c r="D36" s="54">
        <v>9518</v>
      </c>
    </row>
    <row r="37" spans="1:4" ht="30.75">
      <c r="A37" s="87" t="s">
        <v>1108</v>
      </c>
      <c r="B37" s="88" t="s">
        <v>1109</v>
      </c>
      <c r="C37" s="88"/>
      <c r="D37" s="54">
        <f>D38</f>
        <v>796.1</v>
      </c>
    </row>
    <row r="38" spans="1:4" ht="30.75">
      <c r="A38" s="87" t="s">
        <v>86</v>
      </c>
      <c r="B38" s="88" t="s">
        <v>1109</v>
      </c>
      <c r="C38" s="88" t="s">
        <v>87</v>
      </c>
      <c r="D38" s="54">
        <v>796.1</v>
      </c>
    </row>
    <row r="39" spans="1:4" ht="46.5">
      <c r="A39" s="87" t="s">
        <v>1110</v>
      </c>
      <c r="B39" s="88" t="s">
        <v>1111</v>
      </c>
      <c r="C39" s="88"/>
      <c r="D39" s="54">
        <f>D40</f>
        <v>39.8</v>
      </c>
    </row>
    <row r="40" spans="1:4" ht="30.75">
      <c r="A40" s="87" t="s">
        <v>86</v>
      </c>
      <c r="B40" s="88" t="s">
        <v>1111</v>
      </c>
      <c r="C40" s="88" t="s">
        <v>87</v>
      </c>
      <c r="D40" s="54">
        <v>39.8</v>
      </c>
    </row>
    <row r="41" spans="1:4" s="198" customFormat="1" ht="30.75">
      <c r="A41" s="87" t="s">
        <v>185</v>
      </c>
      <c r="B41" s="88" t="s">
        <v>186</v>
      </c>
      <c r="C41" s="88"/>
      <c r="D41" s="54">
        <f>D42+D44</f>
        <v>56031</v>
      </c>
    </row>
    <row r="42" spans="1:4" ht="15">
      <c r="A42" s="87" t="s">
        <v>1073</v>
      </c>
      <c r="B42" s="88" t="s">
        <v>187</v>
      </c>
      <c r="C42" s="88"/>
      <c r="D42" s="54">
        <f>D43</f>
        <v>55031</v>
      </c>
    </row>
    <row r="43" spans="1:4" ht="30.75">
      <c r="A43" s="87" t="s">
        <v>86</v>
      </c>
      <c r="B43" s="88" t="s">
        <v>187</v>
      </c>
      <c r="C43" s="88" t="s">
        <v>87</v>
      </c>
      <c r="D43" s="54">
        <v>55031</v>
      </c>
    </row>
    <row r="44" spans="1:4" ht="46.5">
      <c r="A44" s="87" t="s">
        <v>531</v>
      </c>
      <c r="B44" s="88" t="s">
        <v>1167</v>
      </c>
      <c r="C44" s="88"/>
      <c r="D44" s="54">
        <f>D45</f>
        <v>1000</v>
      </c>
    </row>
    <row r="45" spans="1:4" ht="30.75">
      <c r="A45" s="87" t="s">
        <v>86</v>
      </c>
      <c r="B45" s="88" t="s">
        <v>1167</v>
      </c>
      <c r="C45" s="88" t="s">
        <v>87</v>
      </c>
      <c r="D45" s="54">
        <v>1000</v>
      </c>
    </row>
    <row r="46" spans="1:4" ht="30.75">
      <c r="A46" s="87" t="s">
        <v>348</v>
      </c>
      <c r="B46" s="88" t="s">
        <v>189</v>
      </c>
      <c r="C46" s="88"/>
      <c r="D46" s="113">
        <f>D49+D56+D54+D47+D52</f>
        <v>20843.852999999996</v>
      </c>
    </row>
    <row r="47" spans="1:4" ht="15">
      <c r="A47" s="87" t="s">
        <v>474</v>
      </c>
      <c r="B47" s="88" t="s">
        <v>173</v>
      </c>
      <c r="C47" s="86"/>
      <c r="D47" s="54">
        <f>D48</f>
        <v>250</v>
      </c>
    </row>
    <row r="48" spans="1:4" ht="30.75">
      <c r="A48" s="87" t="s">
        <v>733</v>
      </c>
      <c r="B48" s="88" t="s">
        <v>173</v>
      </c>
      <c r="C48" s="88" t="s">
        <v>79</v>
      </c>
      <c r="D48" s="54">
        <v>250</v>
      </c>
    </row>
    <row r="49" spans="1:4" ht="15">
      <c r="A49" s="87" t="s">
        <v>451</v>
      </c>
      <c r="B49" s="88" t="s">
        <v>315</v>
      </c>
      <c r="C49" s="88"/>
      <c r="D49" s="54">
        <f>D51+D50</f>
        <v>1850</v>
      </c>
    </row>
    <row r="50" spans="1:4" ht="15">
      <c r="A50" s="87" t="s">
        <v>91</v>
      </c>
      <c r="B50" s="88" t="s">
        <v>315</v>
      </c>
      <c r="C50" s="88" t="s">
        <v>90</v>
      </c>
      <c r="D50" s="54">
        <v>400</v>
      </c>
    </row>
    <row r="51" spans="1:4" ht="30.75">
      <c r="A51" s="87" t="s">
        <v>86</v>
      </c>
      <c r="B51" s="88" t="s">
        <v>315</v>
      </c>
      <c r="C51" s="88" t="s">
        <v>87</v>
      </c>
      <c r="D51" s="54">
        <v>1450</v>
      </c>
    </row>
    <row r="52" spans="1:4" ht="15">
      <c r="A52" s="87" t="s">
        <v>940</v>
      </c>
      <c r="B52" s="88" t="s">
        <v>941</v>
      </c>
      <c r="C52" s="88"/>
      <c r="D52" s="113">
        <f>D53</f>
        <v>1413.153</v>
      </c>
    </row>
    <row r="53" spans="1:4" ht="30.75">
      <c r="A53" s="87" t="s">
        <v>86</v>
      </c>
      <c r="B53" s="88" t="s">
        <v>941</v>
      </c>
      <c r="C53" s="88" t="s">
        <v>87</v>
      </c>
      <c r="D53" s="113">
        <v>1413.153</v>
      </c>
    </row>
    <row r="54" spans="1:4" ht="30.75">
      <c r="A54" s="87" t="s">
        <v>4</v>
      </c>
      <c r="B54" s="88" t="s">
        <v>317</v>
      </c>
      <c r="C54" s="88"/>
      <c r="D54" s="54">
        <f>D55</f>
        <v>1772.6</v>
      </c>
    </row>
    <row r="55" spans="1:4" ht="15">
      <c r="A55" s="87" t="s">
        <v>91</v>
      </c>
      <c r="B55" s="88" t="s">
        <v>317</v>
      </c>
      <c r="C55" s="88" t="s">
        <v>90</v>
      </c>
      <c r="D55" s="54">
        <v>1772.6</v>
      </c>
    </row>
    <row r="56" spans="1:4" ht="46.5">
      <c r="A56" s="87" t="s">
        <v>112</v>
      </c>
      <c r="B56" s="88" t="s">
        <v>316</v>
      </c>
      <c r="C56" s="88"/>
      <c r="D56" s="54">
        <f>D57+D58</f>
        <v>15558.1</v>
      </c>
    </row>
    <row r="57" spans="1:4" ht="30.75">
      <c r="A57" s="87" t="s">
        <v>733</v>
      </c>
      <c r="B57" s="88" t="s">
        <v>316</v>
      </c>
      <c r="C57" s="88" t="s">
        <v>90</v>
      </c>
      <c r="D57" s="54">
        <v>10266.1</v>
      </c>
    </row>
    <row r="58" spans="1:4" ht="30.75">
      <c r="A58" s="87" t="s">
        <v>86</v>
      </c>
      <c r="B58" s="88" t="s">
        <v>316</v>
      </c>
      <c r="C58" s="88" t="s">
        <v>87</v>
      </c>
      <c r="D58" s="54">
        <v>5292</v>
      </c>
    </row>
    <row r="59" spans="1:4" ht="30.75">
      <c r="A59" s="87" t="s">
        <v>342</v>
      </c>
      <c r="B59" s="88" t="s">
        <v>191</v>
      </c>
      <c r="C59" s="88"/>
      <c r="D59" s="54">
        <f>D60</f>
        <v>1750</v>
      </c>
    </row>
    <row r="60" spans="1:4" ht="15">
      <c r="A60" s="87" t="s">
        <v>588</v>
      </c>
      <c r="B60" s="88" t="s">
        <v>318</v>
      </c>
      <c r="C60" s="88"/>
      <c r="D60" s="54">
        <f>D61+D62</f>
        <v>1750</v>
      </c>
    </row>
    <row r="61" spans="1:4" ht="46.5">
      <c r="A61" s="87" t="s">
        <v>77</v>
      </c>
      <c r="B61" s="88" t="s">
        <v>318</v>
      </c>
      <c r="C61" s="88" t="s">
        <v>78</v>
      </c>
      <c r="D61" s="54">
        <v>1030</v>
      </c>
    </row>
    <row r="62" spans="1:4" ht="30.75">
      <c r="A62" s="87" t="s">
        <v>733</v>
      </c>
      <c r="B62" s="88" t="s">
        <v>318</v>
      </c>
      <c r="C62" s="88" t="s">
        <v>79</v>
      </c>
      <c r="D62" s="54">
        <v>720</v>
      </c>
    </row>
    <row r="63" spans="1:4" ht="30.75">
      <c r="A63" s="87" t="s">
        <v>299</v>
      </c>
      <c r="B63" s="88" t="s">
        <v>193</v>
      </c>
      <c r="C63" s="88"/>
      <c r="D63" s="54">
        <f>D64</f>
        <v>500</v>
      </c>
    </row>
    <row r="64" spans="1:4" ht="15">
      <c r="A64" s="87" t="s">
        <v>95</v>
      </c>
      <c r="B64" s="88" t="s">
        <v>319</v>
      </c>
      <c r="C64" s="88"/>
      <c r="D64" s="54">
        <f>D65+D66</f>
        <v>500</v>
      </c>
    </row>
    <row r="65" spans="1:4" ht="46.5">
      <c r="A65" s="87" t="s">
        <v>77</v>
      </c>
      <c r="B65" s="88" t="s">
        <v>319</v>
      </c>
      <c r="C65" s="88" t="s">
        <v>78</v>
      </c>
      <c r="D65" s="54">
        <v>70</v>
      </c>
    </row>
    <row r="66" spans="1:4" ht="30.75">
      <c r="A66" s="87" t="s">
        <v>733</v>
      </c>
      <c r="B66" s="88" t="s">
        <v>319</v>
      </c>
      <c r="C66" s="88" t="s">
        <v>79</v>
      </c>
      <c r="D66" s="54">
        <v>430</v>
      </c>
    </row>
    <row r="67" spans="1:4" ht="30.75">
      <c r="A67" s="87" t="s">
        <v>197</v>
      </c>
      <c r="B67" s="88" t="s">
        <v>195</v>
      </c>
      <c r="C67" s="88"/>
      <c r="D67" s="54">
        <f>D68</f>
        <v>24913</v>
      </c>
    </row>
    <row r="68" spans="1:4" ht="46.5">
      <c r="A68" s="87" t="s">
        <v>449</v>
      </c>
      <c r="B68" s="88" t="s">
        <v>320</v>
      </c>
      <c r="C68" s="88"/>
      <c r="D68" s="54">
        <f>D69+D70+D71</f>
        <v>24913</v>
      </c>
    </row>
    <row r="69" spans="1:4" ht="46.5">
      <c r="A69" s="87" t="s">
        <v>77</v>
      </c>
      <c r="B69" s="88" t="s">
        <v>320</v>
      </c>
      <c r="C69" s="88" t="s">
        <v>78</v>
      </c>
      <c r="D69" s="54">
        <v>20214</v>
      </c>
    </row>
    <row r="70" spans="1:4" ht="30.75">
      <c r="A70" s="87" t="s">
        <v>733</v>
      </c>
      <c r="B70" s="88" t="s">
        <v>320</v>
      </c>
      <c r="C70" s="88" t="s">
        <v>79</v>
      </c>
      <c r="D70" s="54">
        <v>4347</v>
      </c>
    </row>
    <row r="71" spans="1:4" ht="15">
      <c r="A71" s="87" t="s">
        <v>80</v>
      </c>
      <c r="B71" s="88" t="s">
        <v>320</v>
      </c>
      <c r="C71" s="88" t="s">
        <v>81</v>
      </c>
      <c r="D71" s="54">
        <v>352</v>
      </c>
    </row>
    <row r="72" spans="1:4" ht="46.5">
      <c r="A72" s="87" t="s">
        <v>343</v>
      </c>
      <c r="B72" s="88" t="s">
        <v>196</v>
      </c>
      <c r="C72" s="88"/>
      <c r="D72" s="54">
        <f>D73+D75+D77+D79+D81+D83</f>
        <v>37707.00000000001</v>
      </c>
    </row>
    <row r="73" spans="1:4" ht="15">
      <c r="A73" s="87" t="s">
        <v>746</v>
      </c>
      <c r="B73" s="88" t="s">
        <v>982</v>
      </c>
      <c r="C73" s="88"/>
      <c r="D73" s="54">
        <f>D74</f>
        <v>5600</v>
      </c>
    </row>
    <row r="74" spans="1:4" ht="30.75">
      <c r="A74" s="87" t="s">
        <v>86</v>
      </c>
      <c r="B74" s="88" t="s">
        <v>982</v>
      </c>
      <c r="C74" s="88" t="s">
        <v>87</v>
      </c>
      <c r="D74" s="54">
        <v>5600</v>
      </c>
    </row>
    <row r="75" spans="1:4" ht="30.75">
      <c r="A75" s="87" t="s">
        <v>747</v>
      </c>
      <c r="B75" s="88" t="s">
        <v>983</v>
      </c>
      <c r="C75" s="88"/>
      <c r="D75" s="54">
        <f>D76</f>
        <v>8419</v>
      </c>
    </row>
    <row r="76" spans="1:4" ht="30.75">
      <c r="A76" s="87" t="s">
        <v>86</v>
      </c>
      <c r="B76" s="88" t="s">
        <v>983</v>
      </c>
      <c r="C76" s="88" t="s">
        <v>87</v>
      </c>
      <c r="D76" s="54">
        <v>8419</v>
      </c>
    </row>
    <row r="77" spans="1:4" ht="78">
      <c r="A77" s="87" t="s">
        <v>655</v>
      </c>
      <c r="B77" s="88" t="s">
        <v>321</v>
      </c>
      <c r="C77" s="195"/>
      <c r="D77" s="54">
        <f>D78</f>
        <v>14402.8</v>
      </c>
    </row>
    <row r="78" spans="1:4" ht="30.75">
      <c r="A78" s="87" t="s">
        <v>86</v>
      </c>
      <c r="B78" s="88" t="s">
        <v>321</v>
      </c>
      <c r="C78" s="88" t="s">
        <v>87</v>
      </c>
      <c r="D78" s="54">
        <v>14402.8</v>
      </c>
    </row>
    <row r="79" spans="1:4" ht="46.5">
      <c r="A79" s="87" t="s">
        <v>114</v>
      </c>
      <c r="B79" s="88" t="s">
        <v>322</v>
      </c>
      <c r="C79" s="88"/>
      <c r="D79" s="54">
        <f>D80</f>
        <v>6884.5</v>
      </c>
    </row>
    <row r="80" spans="1:4" ht="30.75">
      <c r="A80" s="87" t="s">
        <v>86</v>
      </c>
      <c r="B80" s="88" t="s">
        <v>322</v>
      </c>
      <c r="C80" s="88" t="s">
        <v>87</v>
      </c>
      <c r="D80" s="54">
        <v>6884.5</v>
      </c>
    </row>
    <row r="81" spans="1:4" ht="62.25">
      <c r="A81" s="87" t="s">
        <v>113</v>
      </c>
      <c r="B81" s="88" t="s">
        <v>323</v>
      </c>
      <c r="C81" s="88"/>
      <c r="D81" s="54">
        <f>D82</f>
        <v>1627.9</v>
      </c>
    </row>
    <row r="82" spans="1:4" ht="30.75">
      <c r="A82" s="87" t="s">
        <v>86</v>
      </c>
      <c r="B82" s="88" t="s">
        <v>323</v>
      </c>
      <c r="C82" s="88" t="s">
        <v>90</v>
      </c>
      <c r="D82" s="54">
        <v>1627.9</v>
      </c>
    </row>
    <row r="83" spans="1:4" ht="108.75">
      <c r="A83" s="87" t="s">
        <v>534</v>
      </c>
      <c r="B83" s="88" t="s">
        <v>324</v>
      </c>
      <c r="C83" s="88"/>
      <c r="D83" s="54">
        <f>D84</f>
        <v>772.8</v>
      </c>
    </row>
    <row r="84" spans="1:4" ht="15">
      <c r="A84" s="87" t="s">
        <v>91</v>
      </c>
      <c r="B84" s="88" t="s">
        <v>324</v>
      </c>
      <c r="C84" s="88" t="s">
        <v>90</v>
      </c>
      <c r="D84" s="54">
        <v>772.8</v>
      </c>
    </row>
    <row r="85" spans="1:4" ht="46.5">
      <c r="A85" s="87" t="s">
        <v>344</v>
      </c>
      <c r="B85" s="88" t="s">
        <v>198</v>
      </c>
      <c r="C85" s="88"/>
      <c r="D85" s="54">
        <f>D86+D88+D90</f>
        <v>33641.6</v>
      </c>
    </row>
    <row r="86" spans="1:4" ht="30.75">
      <c r="A86" s="87" t="s">
        <v>1084</v>
      </c>
      <c r="B86" s="88" t="s">
        <v>333</v>
      </c>
      <c r="C86" s="88"/>
      <c r="D86" s="54">
        <f>D87</f>
        <v>280</v>
      </c>
    </row>
    <row r="87" spans="1:4" ht="30.75">
      <c r="A87" s="87" t="s">
        <v>733</v>
      </c>
      <c r="B87" s="88" t="s">
        <v>333</v>
      </c>
      <c r="C87" s="88" t="s">
        <v>79</v>
      </c>
      <c r="D87" s="54">
        <v>280</v>
      </c>
    </row>
    <row r="88" spans="1:4" ht="156">
      <c r="A88" s="87" t="s">
        <v>388</v>
      </c>
      <c r="B88" s="88" t="s">
        <v>387</v>
      </c>
      <c r="C88" s="195"/>
      <c r="D88" s="54">
        <f>D89</f>
        <v>32302.3</v>
      </c>
    </row>
    <row r="89" spans="1:4" ht="15">
      <c r="A89" s="87" t="s">
        <v>91</v>
      </c>
      <c r="B89" s="88" t="s">
        <v>387</v>
      </c>
      <c r="C89" s="88" t="s">
        <v>90</v>
      </c>
      <c r="D89" s="54">
        <v>32302.3</v>
      </c>
    </row>
    <row r="90" spans="1:4" ht="30.75">
      <c r="A90" s="87" t="s">
        <v>92</v>
      </c>
      <c r="B90" s="88" t="s">
        <v>325</v>
      </c>
      <c r="C90" s="88"/>
      <c r="D90" s="54">
        <f>D91</f>
        <v>1059.3</v>
      </c>
    </row>
    <row r="91" spans="1:4" ht="15">
      <c r="A91" s="87" t="s">
        <v>91</v>
      </c>
      <c r="B91" s="88" t="s">
        <v>325</v>
      </c>
      <c r="C91" s="88" t="s">
        <v>90</v>
      </c>
      <c r="D91" s="54">
        <v>1059.3</v>
      </c>
    </row>
    <row r="92" spans="1:4" ht="46.5">
      <c r="A92" s="87" t="s">
        <v>936</v>
      </c>
      <c r="B92" s="88" t="s">
        <v>937</v>
      </c>
      <c r="C92" s="88"/>
      <c r="D92" s="113">
        <f>D93</f>
        <v>345.303</v>
      </c>
    </row>
    <row r="93" spans="1:4" ht="30.75">
      <c r="A93" s="87" t="s">
        <v>938</v>
      </c>
      <c r="B93" s="88" t="s">
        <v>939</v>
      </c>
      <c r="C93" s="88"/>
      <c r="D93" s="113">
        <f>D94</f>
        <v>345.303</v>
      </c>
    </row>
    <row r="94" spans="1:4" ht="30.75">
      <c r="A94" s="87" t="s">
        <v>86</v>
      </c>
      <c r="B94" s="88" t="s">
        <v>939</v>
      </c>
      <c r="C94" s="88" t="s">
        <v>87</v>
      </c>
      <c r="D94" s="113">
        <v>345.303</v>
      </c>
    </row>
    <row r="95" spans="1:4" s="198" customFormat="1" ht="46.5">
      <c r="A95" s="186" t="s">
        <v>413</v>
      </c>
      <c r="B95" s="86" t="s">
        <v>199</v>
      </c>
      <c r="C95" s="86"/>
      <c r="D95" s="193">
        <f>D96+D101+D104</f>
        <v>61765</v>
      </c>
    </row>
    <row r="96" spans="1:4" s="198" customFormat="1" ht="62.25">
      <c r="A96" s="87" t="s">
        <v>345</v>
      </c>
      <c r="B96" s="88" t="s">
        <v>202</v>
      </c>
      <c r="C96" s="88"/>
      <c r="D96" s="54">
        <f>D97</f>
        <v>12300</v>
      </c>
    </row>
    <row r="97" spans="1:4" ht="15">
      <c r="A97" s="87" t="s">
        <v>574</v>
      </c>
      <c r="B97" s="88" t="s">
        <v>988</v>
      </c>
      <c r="C97" s="88"/>
      <c r="D97" s="54">
        <f>D98+D99+D100</f>
        <v>12300</v>
      </c>
    </row>
    <row r="98" spans="1:4" ht="46.5">
      <c r="A98" s="87" t="s">
        <v>77</v>
      </c>
      <c r="B98" s="88" t="s">
        <v>988</v>
      </c>
      <c r="C98" s="88" t="s">
        <v>78</v>
      </c>
      <c r="D98" s="54">
        <v>10779</v>
      </c>
    </row>
    <row r="99" spans="1:4" ht="30.75">
      <c r="A99" s="87" t="s">
        <v>733</v>
      </c>
      <c r="B99" s="88" t="s">
        <v>988</v>
      </c>
      <c r="C99" s="88" t="s">
        <v>79</v>
      </c>
      <c r="D99" s="54">
        <v>1516</v>
      </c>
    </row>
    <row r="100" spans="1:4" ht="15">
      <c r="A100" s="87" t="s">
        <v>80</v>
      </c>
      <c r="B100" s="88" t="s">
        <v>988</v>
      </c>
      <c r="C100" s="88" t="s">
        <v>81</v>
      </c>
      <c r="D100" s="54">
        <v>5</v>
      </c>
    </row>
    <row r="101" spans="1:4" ht="62.25">
      <c r="A101" s="87" t="s">
        <v>201</v>
      </c>
      <c r="B101" s="88" t="s">
        <v>204</v>
      </c>
      <c r="C101" s="88"/>
      <c r="D101" s="54">
        <f>D102</f>
        <v>43436</v>
      </c>
    </row>
    <row r="102" spans="1:4" ht="15">
      <c r="A102" s="87" t="s">
        <v>115</v>
      </c>
      <c r="B102" s="88" t="s">
        <v>989</v>
      </c>
      <c r="C102" s="88"/>
      <c r="D102" s="54">
        <f>D103</f>
        <v>43436</v>
      </c>
    </row>
    <row r="103" spans="1:4" ht="15">
      <c r="A103" s="87" t="s">
        <v>1025</v>
      </c>
      <c r="B103" s="88" t="s">
        <v>989</v>
      </c>
      <c r="C103" s="88" t="s">
        <v>89</v>
      </c>
      <c r="D103" s="54">
        <v>43436</v>
      </c>
    </row>
    <row r="104" spans="1:4" ht="30.75">
      <c r="A104" s="87" t="s">
        <v>203</v>
      </c>
      <c r="B104" s="88" t="s">
        <v>990</v>
      </c>
      <c r="C104" s="88"/>
      <c r="D104" s="54">
        <f>D105</f>
        <v>6029</v>
      </c>
    </row>
    <row r="105" spans="1:4" ht="15">
      <c r="A105" s="87" t="s">
        <v>737</v>
      </c>
      <c r="B105" s="88" t="s">
        <v>994</v>
      </c>
      <c r="C105" s="88"/>
      <c r="D105" s="54">
        <f>D106+D107+D108</f>
        <v>6029</v>
      </c>
    </row>
    <row r="106" spans="1:4" ht="46.5">
      <c r="A106" s="87" t="s">
        <v>77</v>
      </c>
      <c r="B106" s="88" t="s">
        <v>994</v>
      </c>
      <c r="C106" s="88" t="s">
        <v>78</v>
      </c>
      <c r="D106" s="54">
        <v>5140</v>
      </c>
    </row>
    <row r="107" spans="1:4" ht="30.75">
      <c r="A107" s="87" t="s">
        <v>733</v>
      </c>
      <c r="B107" s="88" t="s">
        <v>994</v>
      </c>
      <c r="C107" s="88" t="s">
        <v>79</v>
      </c>
      <c r="D107" s="54">
        <v>888</v>
      </c>
    </row>
    <row r="108" spans="1:4" ht="15">
      <c r="A108" s="87" t="s">
        <v>80</v>
      </c>
      <c r="B108" s="88" t="s">
        <v>994</v>
      </c>
      <c r="C108" s="88" t="s">
        <v>81</v>
      </c>
      <c r="D108" s="54">
        <v>1</v>
      </c>
    </row>
    <row r="109" spans="1:4" s="198" customFormat="1" ht="46.5">
      <c r="A109" s="186" t="s">
        <v>205</v>
      </c>
      <c r="B109" s="86" t="s">
        <v>206</v>
      </c>
      <c r="C109" s="86"/>
      <c r="D109" s="193">
        <f>D110+D113+D116</f>
        <v>54497</v>
      </c>
    </row>
    <row r="110" spans="1:4" ht="30.75">
      <c r="A110" s="87" t="s">
        <v>207</v>
      </c>
      <c r="B110" s="88" t="s">
        <v>208</v>
      </c>
      <c r="C110" s="88"/>
      <c r="D110" s="54">
        <f>D111</f>
        <v>12131</v>
      </c>
    </row>
    <row r="111" spans="1:4" ht="15">
      <c r="A111" s="87" t="s">
        <v>93</v>
      </c>
      <c r="B111" s="88" t="s">
        <v>209</v>
      </c>
      <c r="C111" s="88"/>
      <c r="D111" s="54">
        <f>D112</f>
        <v>12131</v>
      </c>
    </row>
    <row r="112" spans="1:4" ht="30.75">
      <c r="A112" s="87" t="s">
        <v>86</v>
      </c>
      <c r="B112" s="88" t="s">
        <v>209</v>
      </c>
      <c r="C112" s="88" t="s">
        <v>87</v>
      </c>
      <c r="D112" s="54">
        <v>12131</v>
      </c>
    </row>
    <row r="113" spans="1:4" ht="30.75">
      <c r="A113" s="87" t="s">
        <v>210</v>
      </c>
      <c r="B113" s="88" t="s">
        <v>211</v>
      </c>
      <c r="C113" s="88"/>
      <c r="D113" s="54">
        <f>D114</f>
        <v>39906</v>
      </c>
    </row>
    <row r="114" spans="1:4" ht="15">
      <c r="A114" s="87" t="s">
        <v>435</v>
      </c>
      <c r="B114" s="88" t="s">
        <v>212</v>
      </c>
      <c r="C114" s="88"/>
      <c r="D114" s="54">
        <f>D115</f>
        <v>39906</v>
      </c>
    </row>
    <row r="115" spans="1:4" ht="30.75">
      <c r="A115" s="87" t="s">
        <v>86</v>
      </c>
      <c r="B115" s="88" t="s">
        <v>212</v>
      </c>
      <c r="C115" s="88" t="s">
        <v>87</v>
      </c>
      <c r="D115" s="54">
        <v>39906</v>
      </c>
    </row>
    <row r="116" spans="1:4" ht="46.5">
      <c r="A116" s="87" t="s">
        <v>300</v>
      </c>
      <c r="B116" s="88" t="s">
        <v>213</v>
      </c>
      <c r="C116" s="88"/>
      <c r="D116" s="54">
        <f>D117</f>
        <v>2460</v>
      </c>
    </row>
    <row r="117" spans="1:4" ht="15">
      <c r="A117" s="87" t="s">
        <v>1079</v>
      </c>
      <c r="B117" s="88" t="s">
        <v>214</v>
      </c>
      <c r="C117" s="88"/>
      <c r="D117" s="54">
        <f>D119+D118+D120</f>
        <v>2460</v>
      </c>
    </row>
    <row r="118" spans="1:4" ht="46.5">
      <c r="A118" s="87" t="s">
        <v>77</v>
      </c>
      <c r="B118" s="88" t="s">
        <v>214</v>
      </c>
      <c r="C118" s="88" t="s">
        <v>78</v>
      </c>
      <c r="D118" s="54">
        <v>1645</v>
      </c>
    </row>
    <row r="119" spans="1:4" ht="30.75">
      <c r="A119" s="87" t="s">
        <v>733</v>
      </c>
      <c r="B119" s="88" t="s">
        <v>214</v>
      </c>
      <c r="C119" s="88" t="s">
        <v>79</v>
      </c>
      <c r="D119" s="54">
        <v>815</v>
      </c>
    </row>
    <row r="120" spans="1:4" ht="15">
      <c r="A120" s="87" t="s">
        <v>91</v>
      </c>
      <c r="B120" s="88" t="s">
        <v>214</v>
      </c>
      <c r="C120" s="88" t="s">
        <v>90</v>
      </c>
      <c r="D120" s="54">
        <v>0</v>
      </c>
    </row>
    <row r="121" spans="1:4" s="198" customFormat="1" ht="30.75">
      <c r="A121" s="186" t="s">
        <v>414</v>
      </c>
      <c r="B121" s="86" t="s">
        <v>215</v>
      </c>
      <c r="C121" s="86"/>
      <c r="D121" s="144">
        <f>D122+D128</f>
        <v>1235.679</v>
      </c>
    </row>
    <row r="122" spans="1:4" ht="30.75">
      <c r="A122" s="87" t="s">
        <v>330</v>
      </c>
      <c r="B122" s="88" t="s">
        <v>216</v>
      </c>
      <c r="C122" s="88"/>
      <c r="D122" s="54">
        <f>D123+D125</f>
        <v>515.679</v>
      </c>
    </row>
    <row r="123" spans="1:4" ht="30.75">
      <c r="A123" s="87" t="s">
        <v>604</v>
      </c>
      <c r="B123" s="88" t="s">
        <v>217</v>
      </c>
      <c r="C123" s="88"/>
      <c r="D123" s="54">
        <f>D124</f>
        <v>100</v>
      </c>
    </row>
    <row r="124" spans="1:4" ht="15">
      <c r="A124" s="87" t="s">
        <v>91</v>
      </c>
      <c r="B124" s="88" t="s">
        <v>217</v>
      </c>
      <c r="C124" s="88" t="s">
        <v>90</v>
      </c>
      <c r="D124" s="54">
        <v>100</v>
      </c>
    </row>
    <row r="125" spans="1:4" s="198" customFormat="1" ht="15">
      <c r="A125" s="87" t="s">
        <v>776</v>
      </c>
      <c r="B125" s="88" t="s">
        <v>218</v>
      </c>
      <c r="C125" s="202"/>
      <c r="D125" s="113">
        <f>D126</f>
        <v>415.679</v>
      </c>
    </row>
    <row r="126" spans="1:4" s="198" customFormat="1" ht="15">
      <c r="A126" s="87" t="s">
        <v>91</v>
      </c>
      <c r="B126" s="88" t="s">
        <v>218</v>
      </c>
      <c r="C126" s="88" t="s">
        <v>90</v>
      </c>
      <c r="D126" s="113">
        <v>415.679</v>
      </c>
    </row>
    <row r="127" spans="1:4" s="198" customFormat="1" ht="46.5">
      <c r="A127" s="87" t="s">
        <v>332</v>
      </c>
      <c r="B127" s="88" t="s">
        <v>219</v>
      </c>
      <c r="C127" s="88"/>
      <c r="D127" s="54">
        <v>0</v>
      </c>
    </row>
    <row r="128" spans="1:4" ht="62.25">
      <c r="A128" s="87" t="s">
        <v>331</v>
      </c>
      <c r="B128" s="88" t="s">
        <v>326</v>
      </c>
      <c r="C128" s="88"/>
      <c r="D128" s="54">
        <f>D129</f>
        <v>720</v>
      </c>
    </row>
    <row r="129" spans="1:4" ht="15">
      <c r="A129" s="87" t="s">
        <v>597</v>
      </c>
      <c r="B129" s="88" t="s">
        <v>327</v>
      </c>
      <c r="C129" s="88"/>
      <c r="D129" s="54">
        <f>D130</f>
        <v>720</v>
      </c>
    </row>
    <row r="130" spans="1:4" ht="30.75">
      <c r="A130" s="87" t="s">
        <v>86</v>
      </c>
      <c r="B130" s="88" t="s">
        <v>327</v>
      </c>
      <c r="C130" s="88" t="s">
        <v>87</v>
      </c>
      <c r="D130" s="54">
        <v>720</v>
      </c>
    </row>
    <row r="131" spans="1:4" s="198" customFormat="1" ht="46.5">
      <c r="A131" s="186" t="s">
        <v>764</v>
      </c>
      <c r="B131" s="86" t="s">
        <v>220</v>
      </c>
      <c r="C131" s="86"/>
      <c r="D131" s="193">
        <f>D133</f>
        <v>1900</v>
      </c>
    </row>
    <row r="132" spans="1:4" s="198" customFormat="1" ht="30.75">
      <c r="A132" s="87" t="s">
        <v>221</v>
      </c>
      <c r="B132" s="88" t="s">
        <v>222</v>
      </c>
      <c r="C132" s="88"/>
      <c r="D132" s="54">
        <f>D133</f>
        <v>1900</v>
      </c>
    </row>
    <row r="133" spans="1:4" ht="30.75">
      <c r="A133" s="87" t="s">
        <v>770</v>
      </c>
      <c r="B133" s="88" t="s">
        <v>223</v>
      </c>
      <c r="C133" s="88"/>
      <c r="D133" s="54">
        <f>D134</f>
        <v>1900</v>
      </c>
    </row>
    <row r="134" spans="1:4" ht="15">
      <c r="A134" s="87" t="s">
        <v>80</v>
      </c>
      <c r="B134" s="88" t="s">
        <v>223</v>
      </c>
      <c r="C134" s="88" t="s">
        <v>81</v>
      </c>
      <c r="D134" s="54">
        <v>1900</v>
      </c>
    </row>
    <row r="135" spans="1:4" s="198" customFormat="1" ht="46.5">
      <c r="A135" s="186" t="s">
        <v>765</v>
      </c>
      <c r="B135" s="86" t="s">
        <v>224</v>
      </c>
      <c r="C135" s="86"/>
      <c r="D135" s="193">
        <f>D136+D153+D157</f>
        <v>18617.1</v>
      </c>
    </row>
    <row r="136" spans="1:4" s="198" customFormat="1" ht="30.75">
      <c r="A136" s="201" t="s">
        <v>960</v>
      </c>
      <c r="B136" s="202" t="s">
        <v>354</v>
      </c>
      <c r="C136" s="202"/>
      <c r="D136" s="203">
        <f>D137+D140+D143+D146</f>
        <v>15572</v>
      </c>
    </row>
    <row r="137" spans="1:4" s="198" customFormat="1" ht="46.5">
      <c r="A137" s="87" t="s">
        <v>961</v>
      </c>
      <c r="B137" s="88" t="s">
        <v>355</v>
      </c>
      <c r="C137" s="88"/>
      <c r="D137" s="54">
        <f>D138</f>
        <v>2600</v>
      </c>
    </row>
    <row r="138" spans="1:4" ht="15">
      <c r="A138" s="87" t="s">
        <v>425</v>
      </c>
      <c r="B138" s="88" t="s">
        <v>356</v>
      </c>
      <c r="C138" s="88"/>
      <c r="D138" s="54">
        <f>D139</f>
        <v>2600</v>
      </c>
    </row>
    <row r="139" spans="1:4" ht="15">
      <c r="A139" s="87" t="s">
        <v>80</v>
      </c>
      <c r="B139" s="88" t="s">
        <v>356</v>
      </c>
      <c r="C139" s="88" t="s">
        <v>81</v>
      </c>
      <c r="D139" s="54">
        <v>2600</v>
      </c>
    </row>
    <row r="140" spans="1:4" ht="30.75">
      <c r="A140" s="87" t="s">
        <v>962</v>
      </c>
      <c r="B140" s="88" t="s">
        <v>963</v>
      </c>
      <c r="C140" s="88"/>
      <c r="D140" s="54">
        <f>D141</f>
        <v>500</v>
      </c>
    </row>
    <row r="141" spans="1:4" ht="15">
      <c r="A141" s="87" t="s">
        <v>425</v>
      </c>
      <c r="B141" s="88" t="s">
        <v>970</v>
      </c>
      <c r="C141" s="88"/>
      <c r="D141" s="54">
        <f>D142</f>
        <v>500</v>
      </c>
    </row>
    <row r="142" spans="1:4" ht="15">
      <c r="A142" s="87" t="s">
        <v>80</v>
      </c>
      <c r="B142" s="88" t="s">
        <v>970</v>
      </c>
      <c r="C142" s="88" t="s">
        <v>81</v>
      </c>
      <c r="D142" s="54">
        <v>500</v>
      </c>
    </row>
    <row r="143" spans="1:4" ht="30.75">
      <c r="A143" s="87" t="s">
        <v>301</v>
      </c>
      <c r="B143" s="88" t="s">
        <v>964</v>
      </c>
      <c r="C143" s="88"/>
      <c r="D143" s="54">
        <f>D144</f>
        <v>2655</v>
      </c>
    </row>
    <row r="144" spans="1:4" ht="30.75">
      <c r="A144" s="87" t="s">
        <v>83</v>
      </c>
      <c r="B144" s="88" t="s">
        <v>965</v>
      </c>
      <c r="C144" s="88"/>
      <c r="D144" s="54">
        <f>D145</f>
        <v>2655</v>
      </c>
    </row>
    <row r="145" spans="1:4" ht="30.75">
      <c r="A145" s="87" t="s">
        <v>86</v>
      </c>
      <c r="B145" s="88" t="s">
        <v>965</v>
      </c>
      <c r="C145" s="88" t="s">
        <v>87</v>
      </c>
      <c r="D145" s="54">
        <v>2655</v>
      </c>
    </row>
    <row r="146" spans="1:4" ht="62.25">
      <c r="A146" s="87" t="s">
        <v>302</v>
      </c>
      <c r="B146" s="88" t="s">
        <v>966</v>
      </c>
      <c r="C146" s="88"/>
      <c r="D146" s="54">
        <f>D147+D151</f>
        <v>9817</v>
      </c>
    </row>
    <row r="147" spans="1:4" s="198" customFormat="1" ht="15">
      <c r="A147" s="87" t="s">
        <v>574</v>
      </c>
      <c r="B147" s="88" t="s">
        <v>967</v>
      </c>
      <c r="C147" s="88"/>
      <c r="D147" s="54">
        <f>D148+D149+D150</f>
        <v>8817</v>
      </c>
    </row>
    <row r="148" spans="1:4" s="198" customFormat="1" ht="46.5">
      <c r="A148" s="87" t="s">
        <v>77</v>
      </c>
      <c r="B148" s="88" t="s">
        <v>967</v>
      </c>
      <c r="C148" s="88" t="s">
        <v>78</v>
      </c>
      <c r="D148" s="54">
        <v>6233</v>
      </c>
    </row>
    <row r="149" spans="1:4" s="198" customFormat="1" ht="30.75">
      <c r="A149" s="87" t="s">
        <v>733</v>
      </c>
      <c r="B149" s="88" t="s">
        <v>967</v>
      </c>
      <c r="C149" s="88" t="s">
        <v>79</v>
      </c>
      <c r="D149" s="54">
        <v>2459</v>
      </c>
    </row>
    <row r="150" spans="1:4" s="198" customFormat="1" ht="15">
      <c r="A150" s="87" t="s">
        <v>80</v>
      </c>
      <c r="B150" s="88" t="s">
        <v>967</v>
      </c>
      <c r="C150" s="88" t="s">
        <v>81</v>
      </c>
      <c r="D150" s="54">
        <v>125</v>
      </c>
    </row>
    <row r="151" spans="1:4" s="198" customFormat="1" ht="15">
      <c r="A151" s="87" t="s">
        <v>425</v>
      </c>
      <c r="B151" s="88" t="s">
        <v>971</v>
      </c>
      <c r="C151" s="88"/>
      <c r="D151" s="54">
        <f>D152</f>
        <v>1000</v>
      </c>
    </row>
    <row r="152" spans="1:4" s="198" customFormat="1" ht="30.75">
      <c r="A152" s="87" t="s">
        <v>733</v>
      </c>
      <c r="B152" s="88" t="s">
        <v>971</v>
      </c>
      <c r="C152" s="88" t="s">
        <v>79</v>
      </c>
      <c r="D152" s="54">
        <v>1000</v>
      </c>
    </row>
    <row r="153" spans="1:4" ht="15">
      <c r="A153" s="87" t="s">
        <v>955</v>
      </c>
      <c r="B153" s="88" t="s">
        <v>952</v>
      </c>
      <c r="C153" s="88"/>
      <c r="D153" s="54">
        <f>D154</f>
        <v>500</v>
      </c>
    </row>
    <row r="154" spans="1:4" ht="15">
      <c r="A154" s="87" t="s">
        <v>958</v>
      </c>
      <c r="B154" s="88" t="s">
        <v>953</v>
      </c>
      <c r="C154" s="88"/>
      <c r="D154" s="54">
        <f>D155</f>
        <v>500</v>
      </c>
    </row>
    <row r="155" spans="1:4" ht="15">
      <c r="A155" s="87" t="s">
        <v>425</v>
      </c>
      <c r="B155" s="88" t="s">
        <v>954</v>
      </c>
      <c r="C155" s="88"/>
      <c r="D155" s="54">
        <f>D156</f>
        <v>500</v>
      </c>
    </row>
    <row r="156" spans="1:4" ht="15">
      <c r="A156" s="87" t="s">
        <v>80</v>
      </c>
      <c r="B156" s="88" t="s">
        <v>954</v>
      </c>
      <c r="C156" s="88" t="s">
        <v>81</v>
      </c>
      <c r="D156" s="54">
        <v>500</v>
      </c>
    </row>
    <row r="157" spans="1:4" ht="30.75">
      <c r="A157" s="201" t="s">
        <v>959</v>
      </c>
      <c r="B157" s="202" t="s">
        <v>956</v>
      </c>
      <c r="C157" s="202"/>
      <c r="D157" s="203">
        <f>D158</f>
        <v>2545.1</v>
      </c>
    </row>
    <row r="158" spans="1:4" ht="30.75">
      <c r="A158" s="87" t="s">
        <v>346</v>
      </c>
      <c r="B158" s="88" t="s">
        <v>957</v>
      </c>
      <c r="C158" s="88"/>
      <c r="D158" s="54">
        <f>D159+D161</f>
        <v>2545.1</v>
      </c>
    </row>
    <row r="159" spans="1:4" ht="46.5">
      <c r="A159" s="87" t="s">
        <v>0</v>
      </c>
      <c r="B159" s="88" t="s">
        <v>968</v>
      </c>
      <c r="C159" s="88"/>
      <c r="D159" s="54">
        <f>D160</f>
        <v>672.4</v>
      </c>
    </row>
    <row r="160" spans="1:4" ht="30.75">
      <c r="A160" s="87" t="s">
        <v>733</v>
      </c>
      <c r="B160" s="88" t="s">
        <v>968</v>
      </c>
      <c r="C160" s="88" t="s">
        <v>79</v>
      </c>
      <c r="D160" s="54">
        <v>672.4</v>
      </c>
    </row>
    <row r="161" spans="1:4" ht="30.75">
      <c r="A161" s="87" t="s">
        <v>310</v>
      </c>
      <c r="B161" s="88" t="s">
        <v>969</v>
      </c>
      <c r="C161" s="88"/>
      <c r="D161" s="54">
        <f>D162</f>
        <v>1872.7</v>
      </c>
    </row>
    <row r="162" spans="1:4" ht="30.75">
      <c r="A162" s="87" t="s">
        <v>733</v>
      </c>
      <c r="B162" s="88" t="s">
        <v>969</v>
      </c>
      <c r="C162" s="88" t="s">
        <v>79</v>
      </c>
      <c r="D162" s="54">
        <v>1872.7</v>
      </c>
    </row>
    <row r="163" spans="1:4" s="198" customFormat="1" ht="30.75">
      <c r="A163" s="186" t="s">
        <v>766</v>
      </c>
      <c r="B163" s="86" t="s">
        <v>225</v>
      </c>
      <c r="C163" s="86"/>
      <c r="D163" s="144">
        <f>D164+D187+D190+D193</f>
        <v>88170.418</v>
      </c>
    </row>
    <row r="164" spans="1:4" s="198" customFormat="1" ht="46.5">
      <c r="A164" s="87" t="s">
        <v>227</v>
      </c>
      <c r="B164" s="88" t="s">
        <v>226</v>
      </c>
      <c r="C164" s="88"/>
      <c r="D164" s="113">
        <f>D165+D167+D173+D181+D183+D185+D175+D169+D171+D179+D177</f>
        <v>57120.418</v>
      </c>
    </row>
    <row r="165" spans="1:4" s="198" customFormat="1" ht="15">
      <c r="A165" s="87" t="s">
        <v>728</v>
      </c>
      <c r="B165" s="88" t="s">
        <v>228</v>
      </c>
      <c r="C165" s="88"/>
      <c r="D165" s="54">
        <f>D166</f>
        <v>30552</v>
      </c>
    </row>
    <row r="166" spans="1:4" s="198" customFormat="1" ht="30.75">
      <c r="A166" s="87" t="s">
        <v>86</v>
      </c>
      <c r="B166" s="88" t="s">
        <v>228</v>
      </c>
      <c r="C166" s="88" t="s">
        <v>87</v>
      </c>
      <c r="D166" s="54">
        <v>30552</v>
      </c>
    </row>
    <row r="167" spans="1:4" ht="15">
      <c r="A167" s="87" t="s">
        <v>1074</v>
      </c>
      <c r="B167" s="88" t="s">
        <v>229</v>
      </c>
      <c r="C167" s="88"/>
      <c r="D167" s="54">
        <f>D168</f>
        <v>16281</v>
      </c>
    </row>
    <row r="168" spans="1:4" ht="30.75">
      <c r="A168" s="87" t="s">
        <v>86</v>
      </c>
      <c r="B168" s="88" t="s">
        <v>229</v>
      </c>
      <c r="C168" s="88" t="s">
        <v>87</v>
      </c>
      <c r="D168" s="54">
        <v>16281</v>
      </c>
    </row>
    <row r="169" spans="1:4" ht="46.5">
      <c r="A169" s="87" t="s">
        <v>1112</v>
      </c>
      <c r="B169" s="88" t="s">
        <v>1113</v>
      </c>
      <c r="C169" s="88"/>
      <c r="D169" s="113">
        <f>D170</f>
        <v>1971.222</v>
      </c>
    </row>
    <row r="170" spans="1:4" ht="30.75">
      <c r="A170" s="87" t="s">
        <v>86</v>
      </c>
      <c r="B170" s="88" t="s">
        <v>1113</v>
      </c>
      <c r="C170" s="88" t="s">
        <v>87</v>
      </c>
      <c r="D170" s="113">
        <v>1971.222</v>
      </c>
    </row>
    <row r="171" spans="1:4" ht="62.25">
      <c r="A171" s="87" t="s">
        <v>1114</v>
      </c>
      <c r="B171" s="88" t="s">
        <v>1115</v>
      </c>
      <c r="C171" s="88"/>
      <c r="D171" s="113">
        <f>D172</f>
        <v>219.024</v>
      </c>
    </row>
    <row r="172" spans="1:4" ht="30.75">
      <c r="A172" s="87" t="s">
        <v>86</v>
      </c>
      <c r="B172" s="88" t="s">
        <v>1115</v>
      </c>
      <c r="C172" s="88" t="s">
        <v>87</v>
      </c>
      <c r="D172" s="113">
        <v>219.024</v>
      </c>
    </row>
    <row r="173" spans="1:4" ht="15">
      <c r="A173" s="87" t="s">
        <v>729</v>
      </c>
      <c r="B173" s="88" t="s">
        <v>230</v>
      </c>
      <c r="C173" s="88"/>
      <c r="D173" s="54">
        <f>D174</f>
        <v>1000</v>
      </c>
    </row>
    <row r="174" spans="1:4" ht="30.75">
      <c r="A174" s="87" t="s">
        <v>733</v>
      </c>
      <c r="B174" s="88" t="s">
        <v>230</v>
      </c>
      <c r="C174" s="88" t="s">
        <v>79</v>
      </c>
      <c r="D174" s="54">
        <v>1000</v>
      </c>
    </row>
    <row r="175" spans="1:4" ht="15">
      <c r="A175" s="87" t="s">
        <v>949</v>
      </c>
      <c r="B175" s="88" t="s">
        <v>950</v>
      </c>
      <c r="C175" s="88"/>
      <c r="D175" s="54">
        <f>D176</f>
        <v>4450</v>
      </c>
    </row>
    <row r="176" spans="1:4" ht="15">
      <c r="A176" s="87" t="s">
        <v>1025</v>
      </c>
      <c r="B176" s="88" t="s">
        <v>950</v>
      </c>
      <c r="C176" s="88" t="s">
        <v>89</v>
      </c>
      <c r="D176" s="54">
        <v>4450</v>
      </c>
    </row>
    <row r="177" spans="1:4" ht="46.5">
      <c r="A177" s="87" t="s">
        <v>531</v>
      </c>
      <c r="B177" s="88" t="s">
        <v>232</v>
      </c>
      <c r="C177" s="88"/>
      <c r="D177" s="54">
        <f>D178</f>
        <v>1120</v>
      </c>
    </row>
    <row r="178" spans="1:4" ht="30.75">
      <c r="A178" s="87" t="s">
        <v>86</v>
      </c>
      <c r="B178" s="88" t="s">
        <v>232</v>
      </c>
      <c r="C178" s="88" t="s">
        <v>87</v>
      </c>
      <c r="D178" s="54">
        <v>1120</v>
      </c>
    </row>
    <row r="179" spans="1:4" ht="30.75">
      <c r="A179" s="87" t="s">
        <v>1116</v>
      </c>
      <c r="B179" s="88" t="s">
        <v>1117</v>
      </c>
      <c r="C179" s="88"/>
      <c r="D179" s="54">
        <f>D180</f>
        <v>1000</v>
      </c>
    </row>
    <row r="180" spans="1:4" ht="30.75">
      <c r="A180" s="87" t="s">
        <v>86</v>
      </c>
      <c r="B180" s="88" t="s">
        <v>1117</v>
      </c>
      <c r="C180" s="88" t="s">
        <v>87</v>
      </c>
      <c r="D180" s="54">
        <v>1000</v>
      </c>
    </row>
    <row r="181" spans="1:4" ht="30.75">
      <c r="A181" s="87" t="s">
        <v>924</v>
      </c>
      <c r="B181" s="88" t="s">
        <v>942</v>
      </c>
      <c r="C181" s="88"/>
      <c r="D181" s="113">
        <f>D182</f>
        <v>227.172</v>
      </c>
    </row>
    <row r="182" spans="1:4" ht="30.75">
      <c r="A182" s="87" t="s">
        <v>86</v>
      </c>
      <c r="B182" s="88" t="s">
        <v>942</v>
      </c>
      <c r="C182" s="88" t="s">
        <v>87</v>
      </c>
      <c r="D182" s="113">
        <v>227.172</v>
      </c>
    </row>
    <row r="183" spans="1:4" ht="30.75">
      <c r="A183" s="87" t="s">
        <v>943</v>
      </c>
      <c r="B183" s="88" t="s">
        <v>944</v>
      </c>
      <c r="C183" s="88"/>
      <c r="D183" s="113">
        <f>D184</f>
        <v>200</v>
      </c>
    </row>
    <row r="184" spans="1:4" ht="30.75">
      <c r="A184" s="87" t="s">
        <v>86</v>
      </c>
      <c r="B184" s="88" t="s">
        <v>944</v>
      </c>
      <c r="C184" s="88" t="s">
        <v>87</v>
      </c>
      <c r="D184" s="113">
        <v>200</v>
      </c>
    </row>
    <row r="185" spans="1:4" ht="30.75">
      <c r="A185" s="87" t="s">
        <v>945</v>
      </c>
      <c r="B185" s="88" t="s">
        <v>946</v>
      </c>
      <c r="C185" s="88"/>
      <c r="D185" s="113">
        <f>D186</f>
        <v>100</v>
      </c>
    </row>
    <row r="186" spans="1:4" ht="30.75">
      <c r="A186" s="87" t="s">
        <v>86</v>
      </c>
      <c r="B186" s="88" t="s">
        <v>946</v>
      </c>
      <c r="C186" s="88" t="s">
        <v>87</v>
      </c>
      <c r="D186" s="113">
        <v>100</v>
      </c>
    </row>
    <row r="187" spans="1:4" s="198" customFormat="1" ht="30.75">
      <c r="A187" s="87" t="s">
        <v>347</v>
      </c>
      <c r="B187" s="88" t="s">
        <v>233</v>
      </c>
      <c r="C187" s="88"/>
      <c r="D187" s="54">
        <f>D188</f>
        <v>29045</v>
      </c>
    </row>
    <row r="188" spans="1:4" s="198" customFormat="1" ht="15">
      <c r="A188" s="87" t="s">
        <v>1073</v>
      </c>
      <c r="B188" s="88" t="s">
        <v>234</v>
      </c>
      <c r="C188" s="88"/>
      <c r="D188" s="54">
        <f>D189</f>
        <v>29045</v>
      </c>
    </row>
    <row r="189" spans="1:4" s="198" customFormat="1" ht="30.75">
      <c r="A189" s="87" t="s">
        <v>86</v>
      </c>
      <c r="B189" s="88" t="s">
        <v>234</v>
      </c>
      <c r="C189" s="88" t="s">
        <v>87</v>
      </c>
      <c r="D189" s="54">
        <v>29045</v>
      </c>
    </row>
    <row r="190" spans="1:4" s="198" customFormat="1" ht="30.75">
      <c r="A190" s="87" t="s">
        <v>303</v>
      </c>
      <c r="B190" s="88" t="s">
        <v>235</v>
      </c>
      <c r="C190" s="88"/>
      <c r="D190" s="54">
        <f>D191</f>
        <v>1260</v>
      </c>
    </row>
    <row r="191" spans="1:4" ht="15">
      <c r="A191" s="87" t="s">
        <v>84</v>
      </c>
      <c r="B191" s="88" t="s">
        <v>236</v>
      </c>
      <c r="C191" s="88"/>
      <c r="D191" s="54">
        <f>D192</f>
        <v>1260</v>
      </c>
    </row>
    <row r="192" spans="1:4" ht="30.75">
      <c r="A192" s="87" t="s">
        <v>733</v>
      </c>
      <c r="B192" s="88" t="s">
        <v>236</v>
      </c>
      <c r="C192" s="88" t="s">
        <v>79</v>
      </c>
      <c r="D192" s="54">
        <v>1260</v>
      </c>
    </row>
    <row r="193" spans="1:4" s="198" customFormat="1" ht="30.75">
      <c r="A193" s="87" t="s">
        <v>237</v>
      </c>
      <c r="B193" s="88" t="s">
        <v>238</v>
      </c>
      <c r="C193" s="88"/>
      <c r="D193" s="54">
        <f>D194</f>
        <v>745</v>
      </c>
    </row>
    <row r="194" spans="1:4" ht="15">
      <c r="A194" s="87" t="s">
        <v>85</v>
      </c>
      <c r="B194" s="88" t="s">
        <v>239</v>
      </c>
      <c r="C194" s="88"/>
      <c r="D194" s="54">
        <f>D195</f>
        <v>745</v>
      </c>
    </row>
    <row r="195" spans="1:4" ht="30.75">
      <c r="A195" s="87" t="s">
        <v>733</v>
      </c>
      <c r="B195" s="88" t="s">
        <v>239</v>
      </c>
      <c r="C195" s="88" t="s">
        <v>79</v>
      </c>
      <c r="D195" s="54">
        <v>745</v>
      </c>
    </row>
    <row r="196" spans="1:4" s="198" customFormat="1" ht="30.75">
      <c r="A196" s="186" t="s">
        <v>768</v>
      </c>
      <c r="B196" s="86" t="s">
        <v>240</v>
      </c>
      <c r="C196" s="86"/>
      <c r="D196" s="193">
        <f>D197+D202+D211</f>
        <v>57687.4</v>
      </c>
    </row>
    <row r="197" spans="1:4" s="198" customFormat="1" ht="30.75">
      <c r="A197" s="87" t="s">
        <v>241</v>
      </c>
      <c r="B197" s="88" t="s">
        <v>242</v>
      </c>
      <c r="C197" s="88"/>
      <c r="D197" s="54">
        <f>D198</f>
        <v>3396</v>
      </c>
    </row>
    <row r="198" spans="1:4" s="198" customFormat="1" ht="15">
      <c r="A198" s="87" t="s">
        <v>732</v>
      </c>
      <c r="B198" s="88" t="s">
        <v>243</v>
      </c>
      <c r="C198" s="88"/>
      <c r="D198" s="54">
        <f>D199+D200+D201</f>
        <v>3396</v>
      </c>
    </row>
    <row r="199" spans="1:4" s="198" customFormat="1" ht="46.5">
      <c r="A199" s="87" t="s">
        <v>77</v>
      </c>
      <c r="B199" s="88" t="s">
        <v>243</v>
      </c>
      <c r="C199" s="88" t="s">
        <v>78</v>
      </c>
      <c r="D199" s="54">
        <f>2690</f>
        <v>2690</v>
      </c>
    </row>
    <row r="200" spans="1:4" s="198" customFormat="1" ht="30.75">
      <c r="A200" s="87" t="s">
        <v>733</v>
      </c>
      <c r="B200" s="88" t="s">
        <v>243</v>
      </c>
      <c r="C200" s="88" t="s">
        <v>79</v>
      </c>
      <c r="D200" s="54">
        <v>494</v>
      </c>
    </row>
    <row r="201" spans="1:4" s="198" customFormat="1" ht="15">
      <c r="A201" s="87" t="s">
        <v>80</v>
      </c>
      <c r="B201" s="88" t="s">
        <v>243</v>
      </c>
      <c r="C201" s="88" t="s">
        <v>81</v>
      </c>
      <c r="D201" s="54">
        <v>212</v>
      </c>
    </row>
    <row r="202" spans="1:4" s="198" customFormat="1" ht="46.5">
      <c r="A202" s="87" t="s">
        <v>244</v>
      </c>
      <c r="B202" s="88" t="s">
        <v>245</v>
      </c>
      <c r="C202" s="88"/>
      <c r="D202" s="54">
        <f>D203+D207+D209</f>
        <v>47819</v>
      </c>
    </row>
    <row r="203" spans="1:4" s="198" customFormat="1" ht="15">
      <c r="A203" s="87" t="s">
        <v>732</v>
      </c>
      <c r="B203" s="88" t="s">
        <v>246</v>
      </c>
      <c r="C203" s="88"/>
      <c r="D203" s="54">
        <f>D204+D205+D206</f>
        <v>44250</v>
      </c>
    </row>
    <row r="204" spans="1:4" s="198" customFormat="1" ht="46.5">
      <c r="A204" s="87" t="s">
        <v>77</v>
      </c>
      <c r="B204" s="88" t="s">
        <v>246</v>
      </c>
      <c r="C204" s="88" t="s">
        <v>78</v>
      </c>
      <c r="D204" s="54">
        <v>32673</v>
      </c>
    </row>
    <row r="205" spans="1:4" s="198" customFormat="1" ht="30.75">
      <c r="A205" s="87" t="s">
        <v>733</v>
      </c>
      <c r="B205" s="88" t="s">
        <v>246</v>
      </c>
      <c r="C205" s="88" t="s">
        <v>79</v>
      </c>
      <c r="D205" s="54">
        <v>11111</v>
      </c>
    </row>
    <row r="206" spans="1:4" s="198" customFormat="1" ht="15">
      <c r="A206" s="87" t="s">
        <v>80</v>
      </c>
      <c r="B206" s="88" t="s">
        <v>246</v>
      </c>
      <c r="C206" s="88" t="s">
        <v>81</v>
      </c>
      <c r="D206" s="54">
        <v>466</v>
      </c>
    </row>
    <row r="207" spans="1:4" ht="30.75">
      <c r="A207" s="87" t="s">
        <v>594</v>
      </c>
      <c r="B207" s="88" t="s">
        <v>247</v>
      </c>
      <c r="C207" s="88"/>
      <c r="D207" s="54">
        <f>D208</f>
        <v>2249</v>
      </c>
    </row>
    <row r="208" spans="1:4" ht="46.5">
      <c r="A208" s="87" t="s">
        <v>77</v>
      </c>
      <c r="B208" s="88" t="s">
        <v>247</v>
      </c>
      <c r="C208" s="88" t="s">
        <v>78</v>
      </c>
      <c r="D208" s="54">
        <v>2249</v>
      </c>
    </row>
    <row r="209" spans="1:4" ht="15">
      <c r="A209" s="87" t="s">
        <v>949</v>
      </c>
      <c r="B209" s="88" t="s">
        <v>1199</v>
      </c>
      <c r="C209" s="208"/>
      <c r="D209" s="54">
        <f>D210</f>
        <v>1320</v>
      </c>
    </row>
    <row r="210" spans="1:4" ht="15">
      <c r="A210" s="87" t="s">
        <v>1025</v>
      </c>
      <c r="B210" s="88" t="s">
        <v>1199</v>
      </c>
      <c r="C210" s="208" t="s">
        <v>89</v>
      </c>
      <c r="D210" s="54">
        <v>1320</v>
      </c>
    </row>
    <row r="211" spans="1:4" ht="30.75">
      <c r="A211" s="87" t="s">
        <v>248</v>
      </c>
      <c r="B211" s="88" t="s">
        <v>249</v>
      </c>
      <c r="C211" s="88"/>
      <c r="D211" s="54">
        <f>D212+D214+D217+D219</f>
        <v>6472.400000000001</v>
      </c>
    </row>
    <row r="212" spans="1:4" ht="30.75">
      <c r="A212" s="87" t="s">
        <v>82</v>
      </c>
      <c r="B212" s="88" t="s">
        <v>250</v>
      </c>
      <c r="C212" s="88"/>
      <c r="D212" s="54">
        <f>D213</f>
        <v>1571.1</v>
      </c>
    </row>
    <row r="213" spans="1:4" ht="15">
      <c r="A213" s="87" t="s">
        <v>1025</v>
      </c>
      <c r="B213" s="88" t="s">
        <v>250</v>
      </c>
      <c r="C213" s="88" t="s">
        <v>89</v>
      </c>
      <c r="D213" s="54">
        <v>1571.1</v>
      </c>
    </row>
    <row r="214" spans="1:4" ht="30.75">
      <c r="A214" s="87" t="s">
        <v>1084</v>
      </c>
      <c r="B214" s="88" t="s">
        <v>253</v>
      </c>
      <c r="C214" s="88"/>
      <c r="D214" s="54">
        <f>D215+D216</f>
        <v>3635</v>
      </c>
    </row>
    <row r="215" spans="1:4" ht="46.5">
      <c r="A215" s="87" t="s">
        <v>77</v>
      </c>
      <c r="B215" s="88" t="s">
        <v>253</v>
      </c>
      <c r="C215" s="88" t="s">
        <v>78</v>
      </c>
      <c r="D215" s="54">
        <v>3290</v>
      </c>
    </row>
    <row r="216" spans="1:4" ht="30.75">
      <c r="A216" s="87" t="s">
        <v>733</v>
      </c>
      <c r="B216" s="88" t="s">
        <v>253</v>
      </c>
      <c r="C216" s="88" t="s">
        <v>79</v>
      </c>
      <c r="D216" s="54">
        <v>345</v>
      </c>
    </row>
    <row r="217" spans="1:4" ht="46.5">
      <c r="A217" s="87" t="s">
        <v>527</v>
      </c>
      <c r="B217" s="88" t="s">
        <v>251</v>
      </c>
      <c r="C217" s="88"/>
      <c r="D217" s="54">
        <f>D218</f>
        <v>998</v>
      </c>
    </row>
    <row r="218" spans="1:4" ht="46.5">
      <c r="A218" s="87" t="s">
        <v>77</v>
      </c>
      <c r="B218" s="88" t="s">
        <v>251</v>
      </c>
      <c r="C218" s="88" t="s">
        <v>78</v>
      </c>
      <c r="D218" s="54">
        <v>998</v>
      </c>
    </row>
    <row r="219" spans="1:4" ht="30.75">
      <c r="A219" s="87" t="s">
        <v>528</v>
      </c>
      <c r="B219" s="88" t="s">
        <v>252</v>
      </c>
      <c r="C219" s="88"/>
      <c r="D219" s="54">
        <f>D220+D221</f>
        <v>268.3</v>
      </c>
    </row>
    <row r="220" spans="1:4" ht="46.5">
      <c r="A220" s="87" t="s">
        <v>77</v>
      </c>
      <c r="B220" s="88" t="s">
        <v>252</v>
      </c>
      <c r="C220" s="88" t="s">
        <v>78</v>
      </c>
      <c r="D220" s="54">
        <v>145</v>
      </c>
    </row>
    <row r="221" spans="1:4" ht="30.75">
      <c r="A221" s="87" t="s">
        <v>733</v>
      </c>
      <c r="B221" s="88" t="s">
        <v>252</v>
      </c>
      <c r="C221" s="88" t="s">
        <v>79</v>
      </c>
      <c r="D221" s="54">
        <v>123.3</v>
      </c>
    </row>
    <row r="222" spans="1:4" s="198" customFormat="1" ht="62.25">
      <c r="A222" s="186" t="s">
        <v>257</v>
      </c>
      <c r="B222" s="86" t="s">
        <v>258</v>
      </c>
      <c r="C222" s="86"/>
      <c r="D222" s="144">
        <f>D223+D230+D237+D246+D259+D265+D274+D293+D307</f>
        <v>192221.847</v>
      </c>
    </row>
    <row r="223" spans="1:4" s="198" customFormat="1" ht="30.75">
      <c r="A223" s="87" t="s">
        <v>259</v>
      </c>
      <c r="B223" s="88" t="s">
        <v>260</v>
      </c>
      <c r="C223" s="88"/>
      <c r="D223" s="113">
        <f>D224+D228+D226</f>
        <v>8592.873</v>
      </c>
    </row>
    <row r="224" spans="1:4" s="198" customFormat="1" ht="30.75">
      <c r="A224" s="87" t="s">
        <v>977</v>
      </c>
      <c r="B224" s="88" t="s">
        <v>978</v>
      </c>
      <c r="C224" s="88"/>
      <c r="D224" s="113">
        <f>D225</f>
        <v>1672.143</v>
      </c>
    </row>
    <row r="225" spans="1:4" s="198" customFormat="1" ht="30.75">
      <c r="A225" s="87" t="s">
        <v>741</v>
      </c>
      <c r="B225" s="88" t="s">
        <v>978</v>
      </c>
      <c r="C225" s="88" t="s">
        <v>94</v>
      </c>
      <c r="D225" s="113">
        <v>1672.143</v>
      </c>
    </row>
    <row r="226" spans="1:5" s="198" customFormat="1" ht="30.75">
      <c r="A226" s="87" t="s">
        <v>1118</v>
      </c>
      <c r="B226" s="88" t="s">
        <v>1119</v>
      </c>
      <c r="C226" s="88"/>
      <c r="D226" s="113">
        <f>D227</f>
        <v>6920.73</v>
      </c>
      <c r="E226" s="233"/>
    </row>
    <row r="227" spans="1:5" s="198" customFormat="1" ht="30.75">
      <c r="A227" s="87" t="s">
        <v>741</v>
      </c>
      <c r="B227" s="88" t="s">
        <v>1119</v>
      </c>
      <c r="C227" s="88" t="s">
        <v>94</v>
      </c>
      <c r="D227" s="113">
        <v>6920.73</v>
      </c>
      <c r="E227" s="233"/>
    </row>
    <row r="228" spans="1:4" s="198" customFormat="1" ht="30.75">
      <c r="A228" s="87" t="s">
        <v>285</v>
      </c>
      <c r="B228" s="88" t="s">
        <v>284</v>
      </c>
      <c r="C228" s="88"/>
      <c r="D228" s="54">
        <f>D229</f>
        <v>0</v>
      </c>
    </row>
    <row r="229" spans="1:4" s="198" customFormat="1" ht="30.75">
      <c r="A229" s="87" t="s">
        <v>741</v>
      </c>
      <c r="B229" s="88" t="s">
        <v>284</v>
      </c>
      <c r="C229" s="88" t="s">
        <v>94</v>
      </c>
      <c r="D229" s="54">
        <v>0</v>
      </c>
    </row>
    <row r="230" spans="1:4" s="198" customFormat="1" ht="15">
      <c r="A230" s="87" t="s">
        <v>261</v>
      </c>
      <c r="B230" s="88" t="s">
        <v>262</v>
      </c>
      <c r="C230" s="88"/>
      <c r="D230" s="113">
        <f>D231+D234</f>
        <v>56000.745</v>
      </c>
    </row>
    <row r="231" spans="1:4" ht="62.25">
      <c r="A231" s="87" t="s">
        <v>1</v>
      </c>
      <c r="B231" s="88" t="s">
        <v>263</v>
      </c>
      <c r="C231" s="88"/>
      <c r="D231" s="113">
        <f>D232+D233</f>
        <v>48496.65</v>
      </c>
    </row>
    <row r="232" spans="1:4" ht="30.75">
      <c r="A232" s="87" t="s">
        <v>741</v>
      </c>
      <c r="B232" s="88" t="s">
        <v>263</v>
      </c>
      <c r="C232" s="88" t="s">
        <v>94</v>
      </c>
      <c r="D232" s="113">
        <v>0</v>
      </c>
    </row>
    <row r="233" spans="1:4" ht="15">
      <c r="A233" s="87" t="s">
        <v>1025</v>
      </c>
      <c r="B233" s="88" t="s">
        <v>263</v>
      </c>
      <c r="C233" s="88" t="s">
        <v>89</v>
      </c>
      <c r="D233" s="113">
        <v>48496.65</v>
      </c>
    </row>
    <row r="234" spans="1:4" ht="62.25">
      <c r="A234" s="87" t="s">
        <v>382</v>
      </c>
      <c r="B234" s="88" t="s">
        <v>472</v>
      </c>
      <c r="C234" s="88"/>
      <c r="D234" s="113">
        <f>D235+D236</f>
        <v>7504.095</v>
      </c>
    </row>
    <row r="235" spans="1:4" ht="30.75">
      <c r="A235" s="87" t="s">
        <v>741</v>
      </c>
      <c r="B235" s="88" t="s">
        <v>472</v>
      </c>
      <c r="C235" s="88" t="s">
        <v>94</v>
      </c>
      <c r="D235" s="54">
        <v>0</v>
      </c>
    </row>
    <row r="236" spans="1:4" ht="15">
      <c r="A236" s="87" t="s">
        <v>1025</v>
      </c>
      <c r="B236" s="88" t="s">
        <v>472</v>
      </c>
      <c r="C236" s="88" t="s">
        <v>89</v>
      </c>
      <c r="D236" s="113">
        <v>7504.095</v>
      </c>
    </row>
    <row r="237" spans="1:4" ht="62.25">
      <c r="A237" s="87" t="s">
        <v>304</v>
      </c>
      <c r="B237" s="88" t="s">
        <v>264</v>
      </c>
      <c r="C237" s="88"/>
      <c r="D237" s="113">
        <f>D240+D242+D244+D238</f>
        <v>16431.796</v>
      </c>
    </row>
    <row r="238" spans="1:4" ht="15">
      <c r="A238" s="87" t="s">
        <v>934</v>
      </c>
      <c r="B238" s="88" t="s">
        <v>1120</v>
      </c>
      <c r="C238" s="88"/>
      <c r="D238" s="113">
        <f>D239</f>
        <v>5.446</v>
      </c>
    </row>
    <row r="239" spans="1:4" ht="30.75">
      <c r="A239" s="87" t="s">
        <v>733</v>
      </c>
      <c r="B239" s="88" t="s">
        <v>1120</v>
      </c>
      <c r="C239" s="88" t="s">
        <v>79</v>
      </c>
      <c r="D239" s="113">
        <v>5.446</v>
      </c>
    </row>
    <row r="240" spans="1:4" ht="30.75">
      <c r="A240" s="87" t="s">
        <v>977</v>
      </c>
      <c r="B240" s="88" t="s">
        <v>979</v>
      </c>
      <c r="C240" s="88"/>
      <c r="D240" s="113">
        <f>D241</f>
        <v>13817.998</v>
      </c>
    </row>
    <row r="241" spans="1:4" ht="30.75">
      <c r="A241" s="87" t="s">
        <v>741</v>
      </c>
      <c r="B241" s="88" t="s">
        <v>979</v>
      </c>
      <c r="C241" s="88" t="s">
        <v>94</v>
      </c>
      <c r="D241" s="113">
        <v>13817.998</v>
      </c>
    </row>
    <row r="242" spans="1:4" ht="46.5">
      <c r="A242" s="87" t="s">
        <v>932</v>
      </c>
      <c r="B242" s="88" t="s">
        <v>933</v>
      </c>
      <c r="C242" s="88"/>
      <c r="D242" s="113">
        <f>D243</f>
        <v>108.352</v>
      </c>
    </row>
    <row r="243" spans="1:4" ht="30.75">
      <c r="A243" s="87" t="s">
        <v>741</v>
      </c>
      <c r="B243" s="88" t="s">
        <v>933</v>
      </c>
      <c r="C243" s="88" t="s">
        <v>94</v>
      </c>
      <c r="D243" s="113">
        <v>108.352</v>
      </c>
    </row>
    <row r="244" spans="1:4" ht="30.75">
      <c r="A244" s="87" t="s">
        <v>922</v>
      </c>
      <c r="B244" s="88" t="s">
        <v>923</v>
      </c>
      <c r="C244" s="88"/>
      <c r="D244" s="54">
        <f>D245</f>
        <v>2500</v>
      </c>
    </row>
    <row r="245" spans="1:4" ht="30.75">
      <c r="A245" s="87" t="s">
        <v>741</v>
      </c>
      <c r="B245" s="88" t="s">
        <v>923</v>
      </c>
      <c r="C245" s="88" t="s">
        <v>94</v>
      </c>
      <c r="D245" s="54">
        <v>2500</v>
      </c>
    </row>
    <row r="246" spans="1:4" ht="46.5">
      <c r="A246" s="87" t="s">
        <v>305</v>
      </c>
      <c r="B246" s="88" t="s">
        <v>265</v>
      </c>
      <c r="C246" s="88"/>
      <c r="D246" s="113">
        <f>D247+D254+D256+D252+D250</f>
        <v>45666.534</v>
      </c>
    </row>
    <row r="247" spans="1:4" ht="15">
      <c r="A247" s="87" t="s">
        <v>530</v>
      </c>
      <c r="B247" s="88" t="s">
        <v>266</v>
      </c>
      <c r="C247" s="88"/>
      <c r="D247" s="54">
        <f>D248+D249</f>
        <v>2050</v>
      </c>
    </row>
    <row r="248" spans="1:4" ht="30.75">
      <c r="A248" s="87" t="s">
        <v>733</v>
      </c>
      <c r="B248" s="88" t="s">
        <v>266</v>
      </c>
      <c r="C248" s="88" t="s">
        <v>79</v>
      </c>
      <c r="D248" s="54">
        <v>50</v>
      </c>
    </row>
    <row r="249" spans="1:4" ht="15">
      <c r="A249" s="87" t="s">
        <v>1025</v>
      </c>
      <c r="B249" s="88" t="s">
        <v>266</v>
      </c>
      <c r="C249" s="88" t="s">
        <v>89</v>
      </c>
      <c r="D249" s="54">
        <v>2000</v>
      </c>
    </row>
    <row r="250" spans="1:4" ht="46.5">
      <c r="A250" s="87" t="s">
        <v>1164</v>
      </c>
      <c r="B250" s="88" t="s">
        <v>1165</v>
      </c>
      <c r="C250" s="88"/>
      <c r="D250" s="113">
        <f>D251</f>
        <v>685</v>
      </c>
    </row>
    <row r="251" spans="1:4" ht="15">
      <c r="A251" s="87" t="s">
        <v>1025</v>
      </c>
      <c r="B251" s="88" t="s">
        <v>1165</v>
      </c>
      <c r="C251" s="88" t="s">
        <v>89</v>
      </c>
      <c r="D251" s="113">
        <v>685</v>
      </c>
    </row>
    <row r="252" spans="1:4" ht="30.75">
      <c r="A252" s="87" t="s">
        <v>1116</v>
      </c>
      <c r="B252" s="88" t="s">
        <v>1123</v>
      </c>
      <c r="C252" s="88"/>
      <c r="D252" s="113">
        <f>D253</f>
        <v>0</v>
      </c>
    </row>
    <row r="253" spans="1:4" ht="15">
      <c r="A253" s="87" t="s">
        <v>1025</v>
      </c>
      <c r="B253" s="88" t="s">
        <v>1123</v>
      </c>
      <c r="C253" s="88" t="s">
        <v>89</v>
      </c>
      <c r="D253" s="113">
        <v>0</v>
      </c>
    </row>
    <row r="254" spans="1:4" ht="62.25">
      <c r="A254" s="87" t="s">
        <v>386</v>
      </c>
      <c r="B254" s="88" t="s">
        <v>267</v>
      </c>
      <c r="C254" s="88"/>
      <c r="D254" s="54">
        <f>D255</f>
        <v>8100</v>
      </c>
    </row>
    <row r="255" spans="1:4" ht="15">
      <c r="A255" s="87" t="s">
        <v>1025</v>
      </c>
      <c r="B255" s="88" t="s">
        <v>267</v>
      </c>
      <c r="C255" s="88" t="s">
        <v>89</v>
      </c>
      <c r="D255" s="54">
        <v>8100</v>
      </c>
    </row>
    <row r="256" spans="1:4" ht="30.75">
      <c r="A256" s="87" t="s">
        <v>1121</v>
      </c>
      <c r="B256" s="88" t="s">
        <v>1122</v>
      </c>
      <c r="C256" s="88"/>
      <c r="D256" s="113">
        <f>D257+D258</f>
        <v>34831.534</v>
      </c>
    </row>
    <row r="257" spans="1:4" ht="30.75">
      <c r="A257" s="87" t="s">
        <v>733</v>
      </c>
      <c r="B257" s="88" t="s">
        <v>1122</v>
      </c>
      <c r="C257" s="88" t="s">
        <v>79</v>
      </c>
      <c r="D257" s="113">
        <v>0</v>
      </c>
    </row>
    <row r="258" spans="1:4" ht="15">
      <c r="A258" s="87"/>
      <c r="B258" s="88" t="s">
        <v>1122</v>
      </c>
      <c r="C258" s="88" t="s">
        <v>89</v>
      </c>
      <c r="D258" s="113">
        <v>34831.534</v>
      </c>
    </row>
    <row r="259" spans="1:4" ht="46.5">
      <c r="A259" s="87" t="s">
        <v>268</v>
      </c>
      <c r="B259" s="88" t="s">
        <v>314</v>
      </c>
      <c r="C259" s="88"/>
      <c r="D259" s="113">
        <f>D263+D260</f>
        <v>130.45</v>
      </c>
    </row>
    <row r="260" spans="1:4" ht="78">
      <c r="A260" s="191" t="s">
        <v>1124</v>
      </c>
      <c r="B260" s="205" t="s">
        <v>1125</v>
      </c>
      <c r="C260" s="205"/>
      <c r="D260" s="206">
        <f>D262+D261</f>
        <v>30.45</v>
      </c>
    </row>
    <row r="261" spans="1:4" ht="30.75">
      <c r="A261" s="87" t="s">
        <v>733</v>
      </c>
      <c r="B261" s="205" t="s">
        <v>1125</v>
      </c>
      <c r="C261" s="205" t="s">
        <v>79</v>
      </c>
      <c r="D261" s="206">
        <v>30.45</v>
      </c>
    </row>
    <row r="262" spans="1:4" ht="15">
      <c r="A262" s="87" t="s">
        <v>80</v>
      </c>
      <c r="B262" s="205" t="s">
        <v>1125</v>
      </c>
      <c r="C262" s="88" t="s">
        <v>81</v>
      </c>
      <c r="D262" s="113">
        <v>0</v>
      </c>
    </row>
    <row r="263" spans="1:4" ht="62.25">
      <c r="A263" s="87" t="s">
        <v>986</v>
      </c>
      <c r="B263" s="88" t="s">
        <v>987</v>
      </c>
      <c r="C263" s="88"/>
      <c r="D263" s="54">
        <f>D264</f>
        <v>100</v>
      </c>
    </row>
    <row r="264" spans="1:4" ht="30.75">
      <c r="A264" s="87" t="s">
        <v>733</v>
      </c>
      <c r="B264" s="88" t="s">
        <v>987</v>
      </c>
      <c r="C264" s="88" t="s">
        <v>79</v>
      </c>
      <c r="D264" s="54">
        <v>100</v>
      </c>
    </row>
    <row r="265" spans="1:4" ht="30.75">
      <c r="A265" s="87" t="s">
        <v>826</v>
      </c>
      <c r="B265" s="88" t="s">
        <v>827</v>
      </c>
      <c r="C265" s="88"/>
      <c r="D265" s="54">
        <f>D268+D270+D266+D272</f>
        <v>18676.8</v>
      </c>
    </row>
    <row r="266" spans="1:4" ht="15">
      <c r="A266" s="87" t="s">
        <v>934</v>
      </c>
      <c r="B266" s="88" t="s">
        <v>935</v>
      </c>
      <c r="C266" s="88"/>
      <c r="D266" s="54">
        <f>D267</f>
        <v>70</v>
      </c>
    </row>
    <row r="267" spans="1:4" ht="30.75">
      <c r="A267" s="87" t="s">
        <v>733</v>
      </c>
      <c r="B267" s="88" t="s">
        <v>935</v>
      </c>
      <c r="C267" s="88" t="s">
        <v>79</v>
      </c>
      <c r="D267" s="54">
        <v>70</v>
      </c>
    </row>
    <row r="268" spans="1:4" ht="30.75">
      <c r="A268" s="87" t="s">
        <v>117</v>
      </c>
      <c r="B268" s="88" t="s">
        <v>312</v>
      </c>
      <c r="C268" s="88"/>
      <c r="D268" s="54">
        <f>D269</f>
        <v>18506.8</v>
      </c>
    </row>
    <row r="269" spans="1:4" ht="30.75">
      <c r="A269" s="87" t="s">
        <v>741</v>
      </c>
      <c r="B269" s="88" t="s">
        <v>312</v>
      </c>
      <c r="C269" s="88" t="s">
        <v>94</v>
      </c>
      <c r="D269" s="54">
        <v>18506.8</v>
      </c>
    </row>
    <row r="270" spans="1:4" ht="30.75">
      <c r="A270" s="87" t="s">
        <v>384</v>
      </c>
      <c r="B270" s="88" t="s">
        <v>383</v>
      </c>
      <c r="C270" s="88"/>
      <c r="D270" s="54">
        <f>D271</f>
        <v>0</v>
      </c>
    </row>
    <row r="271" spans="1:4" ht="30.75">
      <c r="A271" s="87" t="s">
        <v>741</v>
      </c>
      <c r="B271" s="88" t="s">
        <v>383</v>
      </c>
      <c r="C271" s="88" t="s">
        <v>94</v>
      </c>
      <c r="D271" s="54">
        <v>0</v>
      </c>
    </row>
    <row r="272" spans="1:4" ht="30.75">
      <c r="A272" s="87" t="s">
        <v>1162</v>
      </c>
      <c r="B272" s="88" t="s">
        <v>1163</v>
      </c>
      <c r="C272" s="88"/>
      <c r="D272" s="113">
        <f>D273</f>
        <v>100</v>
      </c>
    </row>
    <row r="273" spans="1:4" ht="15">
      <c r="A273" s="87" t="s">
        <v>80</v>
      </c>
      <c r="B273" s="88" t="s">
        <v>1163</v>
      </c>
      <c r="C273" s="88" t="s">
        <v>81</v>
      </c>
      <c r="D273" s="113">
        <v>100</v>
      </c>
    </row>
    <row r="274" spans="1:4" ht="46.5">
      <c r="A274" s="87" t="s">
        <v>828</v>
      </c>
      <c r="B274" s="88" t="s">
        <v>829</v>
      </c>
      <c r="C274" s="88"/>
      <c r="D274" s="113">
        <f>D275+D277+D279+D283+D287+D289+D291+D285+D281</f>
        <v>29965.403</v>
      </c>
    </row>
    <row r="275" spans="1:4" ht="62.25">
      <c r="A275" s="87" t="s">
        <v>755</v>
      </c>
      <c r="B275" s="88" t="s">
        <v>334</v>
      </c>
      <c r="C275" s="88"/>
      <c r="D275" s="113">
        <f>D276</f>
        <v>11237.783</v>
      </c>
    </row>
    <row r="276" spans="1:4" ht="30.75">
      <c r="A276" s="87" t="s">
        <v>741</v>
      </c>
      <c r="B276" s="88" t="s">
        <v>334</v>
      </c>
      <c r="C276" s="88" t="s">
        <v>94</v>
      </c>
      <c r="D276" s="113">
        <v>11237.783</v>
      </c>
    </row>
    <row r="277" spans="1:4" ht="30.75">
      <c r="A277" s="87" t="s">
        <v>6</v>
      </c>
      <c r="B277" s="88" t="s">
        <v>389</v>
      </c>
      <c r="C277" s="88"/>
      <c r="D277" s="54">
        <f>D278</f>
        <v>756</v>
      </c>
    </row>
    <row r="278" spans="1:4" ht="15">
      <c r="A278" s="87" t="s">
        <v>91</v>
      </c>
      <c r="B278" s="88" t="s">
        <v>389</v>
      </c>
      <c r="C278" s="88" t="s">
        <v>90</v>
      </c>
      <c r="D278" s="54">
        <v>756</v>
      </c>
    </row>
    <row r="279" spans="1:4" ht="46.5">
      <c r="A279" s="87" t="s">
        <v>7</v>
      </c>
      <c r="B279" s="88" t="s">
        <v>390</v>
      </c>
      <c r="C279" s="88"/>
      <c r="D279" s="54">
        <f>D280</f>
        <v>4612</v>
      </c>
    </row>
    <row r="280" spans="1:4" ht="15">
      <c r="A280" s="87" t="s">
        <v>91</v>
      </c>
      <c r="B280" s="88" t="s">
        <v>390</v>
      </c>
      <c r="C280" s="88" t="s">
        <v>90</v>
      </c>
      <c r="D280" s="54">
        <v>4612</v>
      </c>
    </row>
    <row r="281" spans="1:4" ht="30.75">
      <c r="A281" s="87" t="s">
        <v>1105</v>
      </c>
      <c r="B281" s="88" t="s">
        <v>1106</v>
      </c>
      <c r="C281" s="88"/>
      <c r="D281" s="234">
        <f>D282</f>
        <v>10403.12</v>
      </c>
    </row>
    <row r="282" spans="1:4" ht="15">
      <c r="A282" s="87" t="s">
        <v>91</v>
      </c>
      <c r="B282" s="88" t="s">
        <v>1106</v>
      </c>
      <c r="C282" s="88" t="s">
        <v>90</v>
      </c>
      <c r="D282" s="113">
        <v>10403.12</v>
      </c>
    </row>
    <row r="283" spans="1:4" ht="30.75">
      <c r="A283" s="87" t="s">
        <v>473</v>
      </c>
      <c r="B283" s="88" t="s">
        <v>391</v>
      </c>
      <c r="C283" s="88"/>
      <c r="D283" s="54">
        <f>D284</f>
        <v>0</v>
      </c>
    </row>
    <row r="284" spans="1:4" ht="15">
      <c r="A284" s="87" t="s">
        <v>91</v>
      </c>
      <c r="B284" s="88" t="s">
        <v>391</v>
      </c>
      <c r="C284" s="88" t="s">
        <v>90</v>
      </c>
      <c r="D284" s="54">
        <v>0</v>
      </c>
    </row>
    <row r="285" spans="1:4" ht="30.75">
      <c r="A285" s="87" t="s">
        <v>5</v>
      </c>
      <c r="B285" s="88" t="s">
        <v>130</v>
      </c>
      <c r="C285" s="88"/>
      <c r="D285" s="54">
        <f>D286</f>
        <v>1076.5</v>
      </c>
    </row>
    <row r="286" spans="1:4" ht="15">
      <c r="A286" s="87" t="s">
        <v>91</v>
      </c>
      <c r="B286" s="88" t="s">
        <v>130</v>
      </c>
      <c r="C286" s="88" t="s">
        <v>90</v>
      </c>
      <c r="D286" s="54">
        <v>1076.5</v>
      </c>
    </row>
    <row r="287" spans="1:4" ht="64.5" customHeight="1">
      <c r="A287" s="87" t="s">
        <v>116</v>
      </c>
      <c r="B287" s="88" t="s">
        <v>831</v>
      </c>
      <c r="C287" s="88"/>
      <c r="D287" s="54">
        <f>D288</f>
        <v>500</v>
      </c>
    </row>
    <row r="288" spans="1:4" ht="30.75">
      <c r="A288" s="87" t="s">
        <v>733</v>
      </c>
      <c r="B288" s="88" t="s">
        <v>831</v>
      </c>
      <c r="C288" s="88" t="s">
        <v>79</v>
      </c>
      <c r="D288" s="54">
        <v>500</v>
      </c>
    </row>
    <row r="289" spans="1:4" ht="33.75" customHeight="1">
      <c r="A289" s="87" t="s">
        <v>8</v>
      </c>
      <c r="B289" s="88" t="s">
        <v>975</v>
      </c>
      <c r="C289" s="88"/>
      <c r="D289" s="54">
        <f>D290</f>
        <v>700</v>
      </c>
    </row>
    <row r="290" spans="1:4" ht="15">
      <c r="A290" s="87" t="s">
        <v>91</v>
      </c>
      <c r="B290" s="88" t="s">
        <v>975</v>
      </c>
      <c r="C290" s="88" t="s">
        <v>90</v>
      </c>
      <c r="D290" s="54">
        <v>700</v>
      </c>
    </row>
    <row r="291" spans="1:4" s="198" customFormat="1" ht="34.5" customHeight="1">
      <c r="A291" s="87" t="s">
        <v>9</v>
      </c>
      <c r="B291" s="88" t="s">
        <v>632</v>
      </c>
      <c r="C291" s="88"/>
      <c r="D291" s="54">
        <f>D292</f>
        <v>680</v>
      </c>
    </row>
    <row r="292" spans="1:4" s="198" customFormat="1" ht="24.75" customHeight="1">
      <c r="A292" s="87" t="s">
        <v>91</v>
      </c>
      <c r="B292" s="88" t="s">
        <v>632</v>
      </c>
      <c r="C292" s="88" t="s">
        <v>90</v>
      </c>
      <c r="D292" s="54">
        <v>680</v>
      </c>
    </row>
    <row r="293" spans="1:4" s="198" customFormat="1" ht="39" customHeight="1">
      <c r="A293" s="87" t="s">
        <v>855</v>
      </c>
      <c r="B293" s="88" t="s">
        <v>856</v>
      </c>
      <c r="C293" s="88"/>
      <c r="D293" s="113">
        <f>D296+D298+D300+D294+D305+D303</f>
        <v>9073.046</v>
      </c>
    </row>
    <row r="294" spans="1:4" s="198" customFormat="1" ht="29.25" customHeight="1">
      <c r="A294" s="87" t="s">
        <v>930</v>
      </c>
      <c r="B294" s="88" t="s">
        <v>931</v>
      </c>
      <c r="C294" s="88"/>
      <c r="D294" s="54">
        <f>D295</f>
        <v>700</v>
      </c>
    </row>
    <row r="295" spans="1:4" s="198" customFormat="1" ht="39" customHeight="1">
      <c r="A295" s="87" t="s">
        <v>733</v>
      </c>
      <c r="B295" s="88" t="s">
        <v>931</v>
      </c>
      <c r="C295" s="88" t="s">
        <v>79</v>
      </c>
      <c r="D295" s="54">
        <v>700</v>
      </c>
    </row>
    <row r="296" spans="1:4" ht="39.75" customHeight="1">
      <c r="A296" s="87" t="s">
        <v>705</v>
      </c>
      <c r="B296" s="88" t="s">
        <v>876</v>
      </c>
      <c r="C296" s="88"/>
      <c r="D296" s="54">
        <f>D297</f>
        <v>1050</v>
      </c>
    </row>
    <row r="297" spans="1:4" ht="30.75">
      <c r="A297" s="87" t="s">
        <v>733</v>
      </c>
      <c r="B297" s="88" t="s">
        <v>876</v>
      </c>
      <c r="C297" s="88" t="s">
        <v>79</v>
      </c>
      <c r="D297" s="54">
        <v>1050</v>
      </c>
    </row>
    <row r="298" spans="1:4" ht="30.75">
      <c r="A298" s="87" t="s">
        <v>411</v>
      </c>
      <c r="B298" s="88" t="s">
        <v>877</v>
      </c>
      <c r="C298" s="88"/>
      <c r="D298" s="54">
        <f>D299</f>
        <v>2700</v>
      </c>
    </row>
    <row r="299" spans="1:4" ht="30.75">
      <c r="A299" s="87" t="s">
        <v>733</v>
      </c>
      <c r="B299" s="88" t="s">
        <v>877</v>
      </c>
      <c r="C299" s="88" t="s">
        <v>79</v>
      </c>
      <c r="D299" s="54">
        <v>2700</v>
      </c>
    </row>
    <row r="300" spans="1:4" ht="15">
      <c r="A300" s="87" t="s">
        <v>898</v>
      </c>
      <c r="B300" s="88" t="s">
        <v>878</v>
      </c>
      <c r="C300" s="88"/>
      <c r="D300" s="113">
        <f>D301+D302</f>
        <v>3523.046</v>
      </c>
    </row>
    <row r="301" spans="1:4" ht="30.75">
      <c r="A301" s="87" t="s">
        <v>733</v>
      </c>
      <c r="B301" s="88" t="s">
        <v>878</v>
      </c>
      <c r="C301" s="88" t="s">
        <v>79</v>
      </c>
      <c r="D301" s="113">
        <v>3143.544</v>
      </c>
    </row>
    <row r="302" spans="1:4" ht="15">
      <c r="A302" s="87" t="s">
        <v>80</v>
      </c>
      <c r="B302" s="88" t="s">
        <v>878</v>
      </c>
      <c r="C302" s="88" t="s">
        <v>81</v>
      </c>
      <c r="D302" s="113">
        <v>379.502</v>
      </c>
    </row>
    <row r="303" spans="1:4" ht="46.5">
      <c r="A303" s="87" t="s">
        <v>531</v>
      </c>
      <c r="B303" s="88" t="s">
        <v>1161</v>
      </c>
      <c r="C303" s="88"/>
      <c r="D303" s="113">
        <f>D304</f>
        <v>100</v>
      </c>
    </row>
    <row r="304" spans="1:4" ht="15">
      <c r="A304" s="87" t="s">
        <v>1025</v>
      </c>
      <c r="B304" s="88" t="s">
        <v>1161</v>
      </c>
      <c r="C304" s="88" t="s">
        <v>89</v>
      </c>
      <c r="D304" s="113">
        <v>100</v>
      </c>
    </row>
    <row r="305" spans="1:4" ht="15">
      <c r="A305" s="87" t="s">
        <v>949</v>
      </c>
      <c r="B305" s="88" t="s">
        <v>951</v>
      </c>
      <c r="C305" s="208"/>
      <c r="D305" s="54">
        <f>D306</f>
        <v>1000</v>
      </c>
    </row>
    <row r="306" spans="1:4" ht="15">
      <c r="A306" s="87" t="s">
        <v>1025</v>
      </c>
      <c r="B306" s="88" t="s">
        <v>951</v>
      </c>
      <c r="C306" s="208" t="s">
        <v>89</v>
      </c>
      <c r="D306" s="54">
        <v>1000</v>
      </c>
    </row>
    <row r="307" spans="1:4" s="198" customFormat="1" ht="35.25" customHeight="1">
      <c r="A307" s="87" t="s">
        <v>875</v>
      </c>
      <c r="B307" s="88" t="s">
        <v>879</v>
      </c>
      <c r="C307" s="88"/>
      <c r="D307" s="54">
        <f>D308+D315+D317+D311+D319+D313</f>
        <v>7684.2</v>
      </c>
    </row>
    <row r="308" spans="1:4" ht="28.5" customHeight="1">
      <c r="A308" s="87" t="s">
        <v>980</v>
      </c>
      <c r="B308" s="88" t="s">
        <v>981</v>
      </c>
      <c r="C308" s="88"/>
      <c r="D308" s="54">
        <f>D309+D310</f>
        <v>2042.2</v>
      </c>
    </row>
    <row r="309" spans="1:4" ht="33" customHeight="1">
      <c r="A309" s="87" t="s">
        <v>733</v>
      </c>
      <c r="B309" s="88" t="s">
        <v>981</v>
      </c>
      <c r="C309" s="88" t="s">
        <v>79</v>
      </c>
      <c r="D309" s="54">
        <v>2034.9</v>
      </c>
    </row>
    <row r="310" spans="1:4" ht="33" customHeight="1">
      <c r="A310" s="87" t="s">
        <v>80</v>
      </c>
      <c r="B310" s="88" t="s">
        <v>981</v>
      </c>
      <c r="C310" s="88" t="s">
        <v>81</v>
      </c>
      <c r="D310" s="54">
        <v>7.3</v>
      </c>
    </row>
    <row r="311" spans="1:4" ht="33" customHeight="1">
      <c r="A311" s="87" t="s">
        <v>930</v>
      </c>
      <c r="B311" s="88" t="s">
        <v>1126</v>
      </c>
      <c r="C311" s="88"/>
      <c r="D311" s="54">
        <f>D312</f>
        <v>1761.8</v>
      </c>
    </row>
    <row r="312" spans="1:4" ht="33" customHeight="1">
      <c r="A312" s="87" t="s">
        <v>733</v>
      </c>
      <c r="B312" s="88" t="s">
        <v>1126</v>
      </c>
      <c r="C312" s="88" t="s">
        <v>79</v>
      </c>
      <c r="D312" s="54">
        <v>1761.8</v>
      </c>
    </row>
    <row r="313" spans="1:4" ht="33" customHeight="1">
      <c r="A313" s="87" t="s">
        <v>1195</v>
      </c>
      <c r="B313" s="88" t="s">
        <v>1196</v>
      </c>
      <c r="C313" s="88"/>
      <c r="D313" s="54">
        <f>D314</f>
        <v>2000</v>
      </c>
    </row>
    <row r="314" spans="1:4" ht="33" customHeight="1">
      <c r="A314" s="87" t="s">
        <v>86</v>
      </c>
      <c r="B314" s="88" t="s">
        <v>1196</v>
      </c>
      <c r="C314" s="88" t="s">
        <v>87</v>
      </c>
      <c r="D314" s="54">
        <v>2000</v>
      </c>
    </row>
    <row r="315" spans="1:4" ht="46.5">
      <c r="A315" s="87" t="s">
        <v>745</v>
      </c>
      <c r="B315" s="88" t="s">
        <v>298</v>
      </c>
      <c r="C315" s="88"/>
      <c r="D315" s="54">
        <f>D316</f>
        <v>504.2</v>
      </c>
    </row>
    <row r="316" spans="1:4" ht="35.25" customHeight="1">
      <c r="A316" s="87" t="s">
        <v>733</v>
      </c>
      <c r="B316" s="88" t="s">
        <v>298</v>
      </c>
      <c r="C316" s="88" t="s">
        <v>79</v>
      </c>
      <c r="D316" s="54">
        <v>504.2</v>
      </c>
    </row>
    <row r="317" spans="1:4" ht="51.75" customHeight="1">
      <c r="A317" s="87" t="s">
        <v>985</v>
      </c>
      <c r="B317" s="88" t="s">
        <v>984</v>
      </c>
      <c r="C317" s="88"/>
      <c r="D317" s="54">
        <f>D318</f>
        <v>50</v>
      </c>
    </row>
    <row r="318" spans="1:4" ht="36" customHeight="1">
      <c r="A318" s="87" t="s">
        <v>733</v>
      </c>
      <c r="B318" s="88" t="s">
        <v>984</v>
      </c>
      <c r="C318" s="88" t="s">
        <v>79</v>
      </c>
      <c r="D318" s="54">
        <v>50</v>
      </c>
    </row>
    <row r="319" spans="1:4" ht="22.5" customHeight="1">
      <c r="A319" s="87" t="s">
        <v>949</v>
      </c>
      <c r="B319" s="88" t="s">
        <v>1127</v>
      </c>
      <c r="C319" s="208"/>
      <c r="D319" s="54">
        <f>D320</f>
        <v>1326</v>
      </c>
    </row>
    <row r="320" spans="1:4" ht="26.25" customHeight="1">
      <c r="A320" s="87" t="s">
        <v>1025</v>
      </c>
      <c r="B320" s="88" t="s">
        <v>1127</v>
      </c>
      <c r="C320" s="208" t="s">
        <v>89</v>
      </c>
      <c r="D320" s="54">
        <v>1326</v>
      </c>
    </row>
    <row r="321" spans="1:4" s="198" customFormat="1" ht="48.75" customHeight="1">
      <c r="A321" s="186" t="s">
        <v>767</v>
      </c>
      <c r="B321" s="235" t="s">
        <v>832</v>
      </c>
      <c r="C321" s="86"/>
      <c r="D321" s="144">
        <f>D322+D337</f>
        <v>110634.2</v>
      </c>
    </row>
    <row r="322" spans="1:4" s="198" customFormat="1" ht="33" customHeight="1">
      <c r="A322" s="87" t="s">
        <v>833</v>
      </c>
      <c r="B322" s="42" t="s">
        <v>834</v>
      </c>
      <c r="C322" s="88"/>
      <c r="D322" s="113">
        <f>D323+D326+D333+D331+D335+D329</f>
        <v>110364.2</v>
      </c>
    </row>
    <row r="323" spans="1:4" ht="15">
      <c r="A323" s="87" t="s">
        <v>437</v>
      </c>
      <c r="B323" s="88" t="s">
        <v>835</v>
      </c>
      <c r="C323" s="88"/>
      <c r="D323" s="54">
        <f>D324+D325</f>
        <v>45448</v>
      </c>
    </row>
    <row r="324" spans="1:4" ht="29.25" customHeight="1">
      <c r="A324" s="87" t="s">
        <v>733</v>
      </c>
      <c r="B324" s="88" t="s">
        <v>835</v>
      </c>
      <c r="C324" s="88" t="s">
        <v>79</v>
      </c>
      <c r="D324" s="54">
        <v>11651</v>
      </c>
    </row>
    <row r="325" spans="1:4" ht="15">
      <c r="A325" s="87" t="s">
        <v>1025</v>
      </c>
      <c r="B325" s="88" t="s">
        <v>835</v>
      </c>
      <c r="C325" s="88" t="s">
        <v>89</v>
      </c>
      <c r="D325" s="54">
        <v>33797</v>
      </c>
    </row>
    <row r="326" spans="1:4" ht="50.25" customHeight="1">
      <c r="A326" s="87" t="s">
        <v>996</v>
      </c>
      <c r="B326" s="88" t="s">
        <v>995</v>
      </c>
      <c r="C326" s="88"/>
      <c r="D326" s="54">
        <f>D327+D328</f>
        <v>54264</v>
      </c>
    </row>
    <row r="327" spans="1:4" ht="30.75">
      <c r="A327" s="87" t="s">
        <v>733</v>
      </c>
      <c r="B327" s="88" t="s">
        <v>995</v>
      </c>
      <c r="C327" s="88" t="s">
        <v>79</v>
      </c>
      <c r="D327" s="54">
        <v>43423</v>
      </c>
    </row>
    <row r="328" spans="1:4" ht="15">
      <c r="A328" s="87" t="s">
        <v>1025</v>
      </c>
      <c r="B328" s="88" t="s">
        <v>995</v>
      </c>
      <c r="C328" s="88" t="s">
        <v>89</v>
      </c>
      <c r="D328" s="113">
        <v>10841</v>
      </c>
    </row>
    <row r="329" spans="1:4" ht="30.75">
      <c r="A329" s="87" t="s">
        <v>1116</v>
      </c>
      <c r="B329" s="88" t="s">
        <v>1128</v>
      </c>
      <c r="C329" s="88"/>
      <c r="D329" s="113">
        <f>D330</f>
        <v>1960.124</v>
      </c>
    </row>
    <row r="330" spans="1:4" ht="30.75">
      <c r="A330" s="87" t="s">
        <v>733</v>
      </c>
      <c r="B330" s="88" t="s">
        <v>1128</v>
      </c>
      <c r="C330" s="88" t="s">
        <v>79</v>
      </c>
      <c r="D330" s="113">
        <v>1960.124</v>
      </c>
    </row>
    <row r="331" spans="1:4" ht="30.75">
      <c r="A331" s="87" t="s">
        <v>924</v>
      </c>
      <c r="B331" s="88" t="s">
        <v>925</v>
      </c>
      <c r="C331" s="88"/>
      <c r="D331" s="113">
        <f>D332</f>
        <v>6502.893</v>
      </c>
    </row>
    <row r="332" spans="1:4" ht="30.75">
      <c r="A332" s="87" t="s">
        <v>733</v>
      </c>
      <c r="B332" s="88" t="s">
        <v>925</v>
      </c>
      <c r="C332" s="88" t="s">
        <v>79</v>
      </c>
      <c r="D332" s="113">
        <v>6502.893</v>
      </c>
    </row>
    <row r="333" spans="1:4" ht="30.75">
      <c r="A333" s="87" t="s">
        <v>926</v>
      </c>
      <c r="B333" s="88" t="s">
        <v>927</v>
      </c>
      <c r="C333" s="88"/>
      <c r="D333" s="113">
        <f>D334</f>
        <v>504.058</v>
      </c>
    </row>
    <row r="334" spans="1:4" ht="30.75">
      <c r="A334" s="87" t="s">
        <v>733</v>
      </c>
      <c r="B334" s="88" t="s">
        <v>927</v>
      </c>
      <c r="C334" s="88" t="s">
        <v>79</v>
      </c>
      <c r="D334" s="113">
        <v>504.058</v>
      </c>
    </row>
    <row r="335" spans="1:4" ht="30.75">
      <c r="A335" s="87" t="s">
        <v>928</v>
      </c>
      <c r="B335" s="88" t="s">
        <v>929</v>
      </c>
      <c r="C335" s="88"/>
      <c r="D335" s="113">
        <f>D336</f>
        <v>1685.125</v>
      </c>
    </row>
    <row r="336" spans="1:4" ht="30.75">
      <c r="A336" s="87" t="s">
        <v>733</v>
      </c>
      <c r="B336" s="88" t="s">
        <v>929</v>
      </c>
      <c r="C336" s="88" t="s">
        <v>79</v>
      </c>
      <c r="D336" s="113">
        <v>1685.125</v>
      </c>
    </row>
    <row r="337" spans="1:4" ht="30.75">
      <c r="A337" s="87" t="s">
        <v>836</v>
      </c>
      <c r="B337" s="88" t="s">
        <v>837</v>
      </c>
      <c r="C337" s="88"/>
      <c r="D337" s="54">
        <f>D338</f>
        <v>270</v>
      </c>
    </row>
    <row r="338" spans="1:4" ht="15">
      <c r="A338" s="87" t="s">
        <v>105</v>
      </c>
      <c r="B338" s="42" t="s">
        <v>838</v>
      </c>
      <c r="C338" s="204"/>
      <c r="D338" s="54">
        <f>D339</f>
        <v>270</v>
      </c>
    </row>
    <row r="339" spans="1:4" ht="15">
      <c r="A339" s="87" t="s">
        <v>80</v>
      </c>
      <c r="B339" s="42" t="s">
        <v>838</v>
      </c>
      <c r="C339" s="88" t="s">
        <v>81</v>
      </c>
      <c r="D339" s="54">
        <v>270</v>
      </c>
    </row>
    <row r="340" spans="1:4" s="198" customFormat="1" ht="30.75">
      <c r="A340" s="186" t="s">
        <v>839</v>
      </c>
      <c r="B340" s="86" t="s">
        <v>840</v>
      </c>
      <c r="C340" s="86"/>
      <c r="D340" s="193">
        <v>0</v>
      </c>
    </row>
    <row r="341" spans="1:4" s="198" customFormat="1" ht="46.5">
      <c r="A341" s="186" t="s">
        <v>841</v>
      </c>
      <c r="B341" s="86" t="s">
        <v>842</v>
      </c>
      <c r="C341" s="86"/>
      <c r="D341" s="193">
        <f>D342+D345+D350</f>
        <v>2991</v>
      </c>
    </row>
    <row r="342" spans="1:4" s="198" customFormat="1" ht="46.5">
      <c r="A342" s="87" t="s">
        <v>306</v>
      </c>
      <c r="B342" s="88" t="s">
        <v>843</v>
      </c>
      <c r="C342" s="88"/>
      <c r="D342" s="54">
        <f>D343</f>
        <v>700</v>
      </c>
    </row>
    <row r="343" spans="1:4" ht="15">
      <c r="A343" s="87" t="s">
        <v>789</v>
      </c>
      <c r="B343" s="88" t="s">
        <v>844</v>
      </c>
      <c r="C343" s="88"/>
      <c r="D343" s="54">
        <f>D344</f>
        <v>700</v>
      </c>
    </row>
    <row r="344" spans="1:4" ht="15">
      <c r="A344" s="87" t="s">
        <v>80</v>
      </c>
      <c r="B344" s="88" t="s">
        <v>844</v>
      </c>
      <c r="C344" s="88" t="s">
        <v>81</v>
      </c>
      <c r="D344" s="54">
        <v>700</v>
      </c>
    </row>
    <row r="345" spans="1:4" ht="46.5">
      <c r="A345" s="87" t="s">
        <v>307</v>
      </c>
      <c r="B345" s="88" t="s">
        <v>845</v>
      </c>
      <c r="C345" s="88"/>
      <c r="D345" s="54">
        <f>D346</f>
        <v>2191</v>
      </c>
    </row>
    <row r="346" spans="1:4" ht="15">
      <c r="A346" s="87" t="s">
        <v>438</v>
      </c>
      <c r="B346" s="88" t="s">
        <v>846</v>
      </c>
      <c r="C346" s="88"/>
      <c r="D346" s="54">
        <f>D347+D348+D349</f>
        <v>2191</v>
      </c>
    </row>
    <row r="347" spans="1:4" ht="50.25" customHeight="1">
      <c r="A347" s="87" t="s">
        <v>77</v>
      </c>
      <c r="B347" s="88" t="s">
        <v>846</v>
      </c>
      <c r="C347" s="88" t="s">
        <v>78</v>
      </c>
      <c r="D347" s="54">
        <v>1842</v>
      </c>
    </row>
    <row r="348" spans="1:4" ht="32.25" customHeight="1">
      <c r="A348" s="87" t="s">
        <v>733</v>
      </c>
      <c r="B348" s="88" t="s">
        <v>846</v>
      </c>
      <c r="C348" s="88" t="s">
        <v>79</v>
      </c>
      <c r="D348" s="54">
        <v>344</v>
      </c>
    </row>
    <row r="349" spans="1:4" ht="16.5" customHeight="1">
      <c r="A349" s="87" t="s">
        <v>80</v>
      </c>
      <c r="B349" s="88" t="s">
        <v>846</v>
      </c>
      <c r="C349" s="88" t="s">
        <v>81</v>
      </c>
      <c r="D349" s="54">
        <v>5</v>
      </c>
    </row>
    <row r="350" spans="1:4" ht="30.75">
      <c r="A350" s="87" t="s">
        <v>349</v>
      </c>
      <c r="B350" s="88" t="s">
        <v>350</v>
      </c>
      <c r="C350" s="88"/>
      <c r="D350" s="54">
        <f>D351</f>
        <v>100</v>
      </c>
    </row>
    <row r="351" spans="1:4" ht="30.75">
      <c r="A351" s="87" t="s">
        <v>973</v>
      </c>
      <c r="B351" s="88" t="s">
        <v>351</v>
      </c>
      <c r="C351" s="88"/>
      <c r="D351" s="54">
        <f>D352</f>
        <v>100</v>
      </c>
    </row>
    <row r="352" spans="1:4" ht="33.75" customHeight="1">
      <c r="A352" s="87" t="s">
        <v>733</v>
      </c>
      <c r="B352" s="88" t="s">
        <v>351</v>
      </c>
      <c r="C352" s="88" t="s">
        <v>79</v>
      </c>
      <c r="D352" s="54">
        <v>100</v>
      </c>
    </row>
    <row r="353" spans="1:4" ht="30.75">
      <c r="A353" s="186" t="s">
        <v>847</v>
      </c>
      <c r="B353" s="86" t="s">
        <v>848</v>
      </c>
      <c r="C353" s="86"/>
      <c r="D353" s="193">
        <f>D354+D359+D360</f>
        <v>4950</v>
      </c>
    </row>
    <row r="354" spans="1:4" ht="46.5">
      <c r="A354" s="87" t="s">
        <v>308</v>
      </c>
      <c r="B354" s="88" t="s">
        <v>849</v>
      </c>
      <c r="C354" s="86"/>
      <c r="D354" s="54">
        <f>D355+D357</f>
        <v>4760</v>
      </c>
    </row>
    <row r="355" spans="1:4" ht="15">
      <c r="A355" s="87" t="s">
        <v>438</v>
      </c>
      <c r="B355" s="88" t="s">
        <v>850</v>
      </c>
      <c r="C355" s="88"/>
      <c r="D355" s="54">
        <f>D356</f>
        <v>760</v>
      </c>
    </row>
    <row r="356" spans="1:4" ht="33" customHeight="1">
      <c r="A356" s="87" t="s">
        <v>733</v>
      </c>
      <c r="B356" s="88" t="s">
        <v>850</v>
      </c>
      <c r="C356" s="88" t="s">
        <v>79</v>
      </c>
      <c r="D356" s="54">
        <v>760</v>
      </c>
    </row>
    <row r="357" spans="1:4" ht="23.25" customHeight="1">
      <c r="A357" s="87" t="s">
        <v>920</v>
      </c>
      <c r="B357" s="88" t="s">
        <v>921</v>
      </c>
      <c r="C357" s="88"/>
      <c r="D357" s="54">
        <f>D358</f>
        <v>4000</v>
      </c>
    </row>
    <row r="358" spans="1:4" ht="33" customHeight="1">
      <c r="A358" s="87" t="s">
        <v>733</v>
      </c>
      <c r="B358" s="88" t="s">
        <v>921</v>
      </c>
      <c r="C358" s="88" t="s">
        <v>79</v>
      </c>
      <c r="D358" s="54">
        <v>4000</v>
      </c>
    </row>
    <row r="359" spans="1:4" ht="30.75">
      <c r="A359" s="87" t="s">
        <v>309</v>
      </c>
      <c r="B359" s="88" t="s">
        <v>851</v>
      </c>
      <c r="C359" s="88"/>
      <c r="D359" s="54">
        <v>0</v>
      </c>
    </row>
    <row r="360" spans="1:4" ht="30.75">
      <c r="A360" s="87" t="s">
        <v>852</v>
      </c>
      <c r="B360" s="88" t="s">
        <v>854</v>
      </c>
      <c r="C360" s="88"/>
      <c r="D360" s="54">
        <f>D361</f>
        <v>190</v>
      </c>
    </row>
    <row r="361" spans="1:4" ht="15">
      <c r="A361" s="87" t="s">
        <v>451</v>
      </c>
      <c r="B361" s="88" t="s">
        <v>853</v>
      </c>
      <c r="C361" s="88"/>
      <c r="D361" s="54">
        <f>D362</f>
        <v>190</v>
      </c>
    </row>
    <row r="362" spans="1:4" ht="30.75">
      <c r="A362" s="87" t="s">
        <v>86</v>
      </c>
      <c r="B362" s="88" t="s">
        <v>853</v>
      </c>
      <c r="C362" s="88" t="s">
        <v>87</v>
      </c>
      <c r="D362" s="54">
        <v>190</v>
      </c>
    </row>
    <row r="363" spans="1:4" ht="15">
      <c r="A363" s="186" t="s">
        <v>756</v>
      </c>
      <c r="B363" s="86"/>
      <c r="C363" s="86"/>
      <c r="D363" s="144">
        <f>D14+D95+D109+D121+D131+D135+D163+D196+D222+D321+D340+D341+D353</f>
        <v>1534860.0999999999</v>
      </c>
    </row>
    <row r="364" spans="1:4" ht="15">
      <c r="A364" s="236"/>
      <c r="B364" s="237"/>
      <c r="C364" s="237"/>
      <c r="D364" s="238"/>
    </row>
    <row r="365" spans="1:4" ht="15">
      <c r="A365" s="198"/>
      <c r="B365" s="239"/>
      <c r="C365" s="239"/>
      <c r="D365" s="240"/>
    </row>
    <row r="366" spans="1:4" s="241" customFormat="1" ht="27.75" customHeight="1">
      <c r="A366" s="309" t="s">
        <v>629</v>
      </c>
      <c r="B366" s="309"/>
      <c r="C366" s="309"/>
      <c r="D366" s="309"/>
    </row>
    <row r="367" ht="15">
      <c r="D367" s="43"/>
    </row>
    <row r="368" ht="15">
      <c r="D368" s="43"/>
    </row>
    <row r="369" ht="15">
      <c r="D369" s="43"/>
    </row>
    <row r="370" ht="15">
      <c r="D370" s="43"/>
    </row>
    <row r="371" ht="15">
      <c r="D371" s="43"/>
    </row>
    <row r="372" ht="15">
      <c r="D372" s="43"/>
    </row>
    <row r="373" ht="15">
      <c r="D373" s="43"/>
    </row>
    <row r="374" ht="15">
      <c r="D374" s="43"/>
    </row>
    <row r="375" ht="15">
      <c r="D375" s="43"/>
    </row>
    <row r="376" ht="15">
      <c r="D376" s="43"/>
    </row>
    <row r="377" ht="15">
      <c r="D377" s="43"/>
    </row>
    <row r="378" ht="15">
      <c r="D378" s="43"/>
    </row>
    <row r="379" ht="15">
      <c r="D379" s="43"/>
    </row>
    <row r="380" ht="15">
      <c r="D380" s="43"/>
    </row>
    <row r="381" ht="15">
      <c r="D381" s="43"/>
    </row>
    <row r="382" ht="15">
      <c r="D382" s="43"/>
    </row>
    <row r="383" ht="15">
      <c r="D383" s="43"/>
    </row>
    <row r="384" ht="15">
      <c r="D384" s="43"/>
    </row>
    <row r="385" ht="15">
      <c r="D385" s="43"/>
    </row>
    <row r="386" ht="15">
      <c r="D386" s="43"/>
    </row>
    <row r="387" ht="15">
      <c r="D387" s="43"/>
    </row>
    <row r="388" ht="15">
      <c r="D388" s="43"/>
    </row>
    <row r="389" ht="15">
      <c r="D389" s="43"/>
    </row>
    <row r="390" ht="15">
      <c r="D390" s="43"/>
    </row>
    <row r="391" ht="15">
      <c r="D391" s="43"/>
    </row>
    <row r="392" ht="15">
      <c r="D392" s="43"/>
    </row>
    <row r="393" ht="15">
      <c r="D393" s="43"/>
    </row>
    <row r="394" ht="15">
      <c r="D394" s="43"/>
    </row>
    <row r="395" ht="15">
      <c r="D395" s="43"/>
    </row>
    <row r="396" ht="15">
      <c r="D396" s="43"/>
    </row>
    <row r="397" ht="15">
      <c r="D397" s="43"/>
    </row>
    <row r="398" ht="15">
      <c r="D398" s="43"/>
    </row>
    <row r="399" ht="15">
      <c r="D399" s="43"/>
    </row>
    <row r="400" ht="15">
      <c r="D400" s="43"/>
    </row>
    <row r="401" ht="15">
      <c r="D401" s="43"/>
    </row>
    <row r="402" ht="15">
      <c r="D402" s="43"/>
    </row>
    <row r="403" ht="15">
      <c r="D403" s="43"/>
    </row>
    <row r="404" ht="15">
      <c r="D404" s="43"/>
    </row>
    <row r="405" ht="15">
      <c r="D405" s="43"/>
    </row>
    <row r="406" ht="15">
      <c r="D406" s="43"/>
    </row>
    <row r="407" ht="15">
      <c r="D407" s="43"/>
    </row>
    <row r="408" ht="15">
      <c r="D408" s="43"/>
    </row>
    <row r="409" ht="15">
      <c r="D409" s="43"/>
    </row>
    <row r="410" ht="15">
      <c r="D410" s="43"/>
    </row>
    <row r="411" ht="15">
      <c r="D411" s="43"/>
    </row>
    <row r="412" ht="15">
      <c r="D412" s="43"/>
    </row>
    <row r="413" ht="15">
      <c r="D413" s="43"/>
    </row>
    <row r="414" ht="15">
      <c r="D414" s="43"/>
    </row>
    <row r="415" ht="15">
      <c r="D415" s="43"/>
    </row>
    <row r="416" ht="15">
      <c r="D416" s="43"/>
    </row>
    <row r="417" ht="15">
      <c r="D417" s="43"/>
    </row>
    <row r="418" ht="15">
      <c r="D418" s="43"/>
    </row>
    <row r="419" ht="15">
      <c r="D419" s="43"/>
    </row>
    <row r="420" ht="15">
      <c r="D420" s="43"/>
    </row>
    <row r="421" ht="15">
      <c r="D421" s="43"/>
    </row>
    <row r="422" ht="15">
      <c r="D422" s="43"/>
    </row>
    <row r="423" ht="15">
      <c r="D423" s="43"/>
    </row>
    <row r="424" ht="15">
      <c r="D424" s="43"/>
    </row>
    <row r="425" ht="15">
      <c r="D425" s="43"/>
    </row>
    <row r="426" ht="15">
      <c r="D426" s="43"/>
    </row>
    <row r="427" ht="15">
      <c r="D427" s="43"/>
    </row>
    <row r="428" ht="15">
      <c r="D428" s="43"/>
    </row>
    <row r="429" ht="15">
      <c r="D429" s="43"/>
    </row>
    <row r="430" ht="15">
      <c r="D430" s="43"/>
    </row>
    <row r="431" ht="15">
      <c r="D431" s="43"/>
    </row>
    <row r="432" ht="15">
      <c r="D432" s="43"/>
    </row>
    <row r="433" ht="15">
      <c r="D433" s="43"/>
    </row>
    <row r="434" ht="15">
      <c r="D434" s="43"/>
    </row>
    <row r="435" ht="15">
      <c r="D435" s="43"/>
    </row>
    <row r="436" ht="15">
      <c r="D436" s="43"/>
    </row>
    <row r="437" ht="15">
      <c r="D437" s="43"/>
    </row>
    <row r="438" ht="15">
      <c r="D438" s="43"/>
    </row>
    <row r="439" ht="15">
      <c r="D439" s="43"/>
    </row>
    <row r="440" ht="15">
      <c r="D440" s="43"/>
    </row>
    <row r="441" ht="15">
      <c r="D441" s="43"/>
    </row>
    <row r="442" ht="15">
      <c r="D442" s="43"/>
    </row>
    <row r="443" ht="15">
      <c r="D443" s="43"/>
    </row>
    <row r="444" ht="15">
      <c r="D444" s="43"/>
    </row>
    <row r="445" ht="15">
      <c r="D445" s="43"/>
    </row>
    <row r="446" ht="15">
      <c r="D446" s="43"/>
    </row>
    <row r="447" ht="15">
      <c r="D447" s="43"/>
    </row>
    <row r="448" ht="15">
      <c r="D448" s="43"/>
    </row>
    <row r="449" ht="15">
      <c r="D449" s="43"/>
    </row>
    <row r="450" ht="15">
      <c r="D450" s="43"/>
    </row>
    <row r="451" ht="15">
      <c r="D451" s="43"/>
    </row>
    <row r="452" ht="15">
      <c r="D452" s="43"/>
    </row>
    <row r="453" ht="15">
      <c r="D453" s="43"/>
    </row>
    <row r="454" ht="15">
      <c r="D454" s="43"/>
    </row>
    <row r="455" ht="15">
      <c r="D455" s="43"/>
    </row>
    <row r="456" ht="15">
      <c r="D456" s="43"/>
    </row>
    <row r="457" ht="15">
      <c r="D457" s="43"/>
    </row>
    <row r="458" ht="15">
      <c r="D458" s="43"/>
    </row>
    <row r="459" ht="15">
      <c r="D459" s="43"/>
    </row>
    <row r="460" ht="15">
      <c r="D460" s="43"/>
    </row>
    <row r="461" ht="15">
      <c r="D461" s="43"/>
    </row>
    <row r="462" ht="15">
      <c r="D462" s="43"/>
    </row>
    <row r="463" ht="15">
      <c r="D463" s="43"/>
    </row>
    <row r="464" ht="15">
      <c r="D464" s="43"/>
    </row>
    <row r="465" ht="15">
      <c r="D465" s="43"/>
    </row>
    <row r="466" ht="15">
      <c r="D466" s="43"/>
    </row>
    <row r="467" ht="15">
      <c r="D467" s="43"/>
    </row>
    <row r="468" ht="15">
      <c r="D468" s="43"/>
    </row>
    <row r="469" ht="15">
      <c r="D469" s="43"/>
    </row>
    <row r="470" ht="15">
      <c r="D470" s="43"/>
    </row>
    <row r="471" ht="15">
      <c r="D471" s="43"/>
    </row>
    <row r="472" ht="15">
      <c r="D472" s="43"/>
    </row>
    <row r="473" ht="15">
      <c r="D473" s="43"/>
    </row>
    <row r="474" ht="15">
      <c r="D474" s="43"/>
    </row>
    <row r="475" ht="15">
      <c r="D475" s="43"/>
    </row>
    <row r="476" ht="15">
      <c r="D476" s="43"/>
    </row>
    <row r="477" ht="15">
      <c r="D477" s="43"/>
    </row>
    <row r="478" ht="15">
      <c r="D478" s="43"/>
    </row>
    <row r="479" ht="15">
      <c r="D479" s="43"/>
    </row>
    <row r="480" ht="15">
      <c r="D480" s="43"/>
    </row>
    <row r="481" ht="15">
      <c r="D481" s="43"/>
    </row>
    <row r="482" ht="15">
      <c r="D482" s="43"/>
    </row>
    <row r="483" ht="15">
      <c r="D483" s="43"/>
    </row>
    <row r="484" ht="15">
      <c r="D484" s="43"/>
    </row>
    <row r="485" ht="15">
      <c r="D485" s="43"/>
    </row>
    <row r="486" ht="15">
      <c r="D486" s="43"/>
    </row>
    <row r="487" ht="15">
      <c r="D487" s="43"/>
    </row>
    <row r="488" ht="15">
      <c r="D488" s="43"/>
    </row>
    <row r="489" ht="15">
      <c r="D489" s="43"/>
    </row>
    <row r="490" ht="15">
      <c r="D490" s="43"/>
    </row>
    <row r="491" ht="15">
      <c r="D491" s="43"/>
    </row>
    <row r="492" ht="15">
      <c r="D492" s="43"/>
    </row>
    <row r="493" ht="15">
      <c r="D493" s="43"/>
    </row>
    <row r="494" ht="15">
      <c r="D494" s="43"/>
    </row>
    <row r="495" ht="15">
      <c r="D495" s="43"/>
    </row>
    <row r="496" ht="15">
      <c r="D496" s="43"/>
    </row>
    <row r="497" ht="15">
      <c r="D497" s="43"/>
    </row>
    <row r="498" ht="15">
      <c r="D498" s="43"/>
    </row>
    <row r="499" ht="15">
      <c r="D499" s="43"/>
    </row>
    <row r="500" ht="15">
      <c r="D500" s="43"/>
    </row>
    <row r="501" ht="15">
      <c r="D501" s="43"/>
    </row>
    <row r="502" ht="15">
      <c r="D502" s="43"/>
    </row>
    <row r="503" ht="15">
      <c r="D503" s="43"/>
    </row>
    <row r="504" ht="15">
      <c r="D504" s="43"/>
    </row>
    <row r="505" ht="15">
      <c r="D505" s="43"/>
    </row>
    <row r="506" ht="15">
      <c r="D506" s="43"/>
    </row>
    <row r="507" ht="15">
      <c r="D507" s="43"/>
    </row>
    <row r="508" ht="15">
      <c r="D508" s="43"/>
    </row>
    <row r="509" ht="15">
      <c r="D509" s="43"/>
    </row>
    <row r="510" ht="15">
      <c r="D510" s="43"/>
    </row>
    <row r="511" ht="15">
      <c r="D511" s="43"/>
    </row>
    <row r="512" ht="15">
      <c r="D512" s="43"/>
    </row>
    <row r="513" ht="15">
      <c r="D513" s="43"/>
    </row>
    <row r="514" ht="15">
      <c r="D514" s="43"/>
    </row>
    <row r="515" ht="15">
      <c r="D515" s="43"/>
    </row>
    <row r="516" ht="15">
      <c r="D516" s="43"/>
    </row>
    <row r="517" ht="15">
      <c r="D517" s="43"/>
    </row>
    <row r="518" ht="15">
      <c r="D518" s="43"/>
    </row>
    <row r="519" ht="15">
      <c r="D519" s="43"/>
    </row>
    <row r="520" ht="15">
      <c r="D520" s="43"/>
    </row>
    <row r="521" ht="15">
      <c r="D521" s="43"/>
    </row>
    <row r="522" ht="15">
      <c r="D522" s="43"/>
    </row>
    <row r="523" ht="15">
      <c r="D523" s="43"/>
    </row>
    <row r="524" ht="15">
      <c r="D524" s="43"/>
    </row>
    <row r="525" ht="15">
      <c r="D525" s="43"/>
    </row>
    <row r="526" ht="15">
      <c r="D526" s="43"/>
    </row>
    <row r="527" ht="15">
      <c r="D527" s="43"/>
    </row>
    <row r="528" ht="15">
      <c r="D528" s="43"/>
    </row>
    <row r="529" ht="15">
      <c r="D529" s="43"/>
    </row>
    <row r="530" ht="15">
      <c r="D530" s="43"/>
    </row>
    <row r="531" ht="15">
      <c r="D531" s="43"/>
    </row>
    <row r="532" ht="15">
      <c r="D532" s="43"/>
    </row>
    <row r="533" ht="15">
      <c r="D533" s="43"/>
    </row>
    <row r="534" ht="15">
      <c r="D534" s="43"/>
    </row>
    <row r="535" ht="15">
      <c r="D535" s="43"/>
    </row>
    <row r="536" ht="15">
      <c r="D536" s="43"/>
    </row>
    <row r="537" ht="15">
      <c r="D537" s="43"/>
    </row>
    <row r="538" ht="15">
      <c r="D538" s="43"/>
    </row>
    <row r="539" ht="15">
      <c r="D539" s="43"/>
    </row>
    <row r="540" ht="15">
      <c r="D540" s="43"/>
    </row>
    <row r="541" ht="15">
      <c r="D541" s="43"/>
    </row>
    <row r="542" ht="15">
      <c r="D542" s="43"/>
    </row>
    <row r="543" ht="15">
      <c r="D543" s="43"/>
    </row>
    <row r="544" ht="15">
      <c r="D544" s="43"/>
    </row>
    <row r="545" ht="15">
      <c r="D545" s="43"/>
    </row>
    <row r="546" ht="15">
      <c r="D546" s="43"/>
    </row>
    <row r="547" ht="15">
      <c r="D547" s="43"/>
    </row>
    <row r="548" ht="15">
      <c r="D548" s="43"/>
    </row>
    <row r="549" ht="15">
      <c r="D549" s="43"/>
    </row>
    <row r="550" ht="15">
      <c r="D550" s="43"/>
    </row>
    <row r="551" ht="15">
      <c r="D551" s="43"/>
    </row>
  </sheetData>
  <sheetProtection/>
  <mergeCells count="11">
    <mergeCell ref="A366:D366"/>
    <mergeCell ref="A10:D10"/>
    <mergeCell ref="C11:D11"/>
    <mergeCell ref="A9:D9"/>
    <mergeCell ref="A6:D6"/>
    <mergeCell ref="A7:D7"/>
    <mergeCell ref="A1:D1"/>
    <mergeCell ref="A2:D2"/>
    <mergeCell ref="A3:D3"/>
    <mergeCell ref="A4:D4"/>
    <mergeCell ref="A5:D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G280"/>
  <sheetViews>
    <sheetView zoomScale="85" zoomScaleNormal="85" zoomScalePageLayoutView="0" workbookViewId="0" topLeftCell="A1">
      <selection activeCell="G8" sqref="G8"/>
    </sheetView>
  </sheetViews>
  <sheetFormatPr defaultColWidth="9.125" defaultRowHeight="12.75"/>
  <cols>
    <col min="1" max="1" width="65.50390625" style="123" customWidth="1"/>
    <col min="2" max="2" width="15.875" style="124" customWidth="1"/>
    <col min="3" max="3" width="4.875" style="124" customWidth="1"/>
    <col min="4" max="4" width="15.00390625" style="124" customWidth="1"/>
    <col min="5" max="5" width="15.50390625" style="124" customWidth="1"/>
    <col min="6" max="6" width="13.50390625" style="124" hidden="1" customWidth="1"/>
    <col min="7" max="16384" width="9.125" style="124" customWidth="1"/>
  </cols>
  <sheetData>
    <row r="1" spans="1:6" s="242" customFormat="1" ht="15">
      <c r="A1" s="357" t="s">
        <v>685</v>
      </c>
      <c r="B1" s="357"/>
      <c r="C1" s="357"/>
      <c r="D1" s="357"/>
      <c r="E1" s="357"/>
      <c r="F1" s="357"/>
    </row>
    <row r="2" spans="1:6" s="242" customFormat="1" ht="15">
      <c r="A2" s="357" t="s">
        <v>684</v>
      </c>
      <c r="B2" s="357"/>
      <c r="C2" s="357"/>
      <c r="D2" s="357"/>
      <c r="E2" s="357"/>
      <c r="F2" s="357"/>
    </row>
    <row r="3" spans="1:6" s="242" customFormat="1" ht="15">
      <c r="A3" s="357" t="s">
        <v>686</v>
      </c>
      <c r="B3" s="357"/>
      <c r="C3" s="357"/>
      <c r="D3" s="357"/>
      <c r="E3" s="357"/>
      <c r="F3" s="357"/>
    </row>
    <row r="4" spans="1:6" s="242" customFormat="1" ht="15">
      <c r="A4" s="357" t="s">
        <v>687</v>
      </c>
      <c r="B4" s="357"/>
      <c r="C4" s="357"/>
      <c r="D4" s="357"/>
      <c r="E4" s="357"/>
      <c r="F4" s="357"/>
    </row>
    <row r="5" spans="1:6" s="242" customFormat="1" ht="15">
      <c r="A5" s="357" t="s">
        <v>623</v>
      </c>
      <c r="B5" s="357"/>
      <c r="C5" s="357"/>
      <c r="D5" s="357"/>
      <c r="E5" s="357"/>
      <c r="F5" s="357"/>
    </row>
    <row r="6" spans="1:5" s="242" customFormat="1" ht="15">
      <c r="A6" s="127"/>
      <c r="B6" s="357" t="s">
        <v>1129</v>
      </c>
      <c r="C6" s="357"/>
      <c r="D6" s="357"/>
      <c r="E6" s="357"/>
    </row>
    <row r="7" spans="1:5" s="242" customFormat="1" ht="15">
      <c r="A7" s="127"/>
      <c r="B7" s="357" t="s">
        <v>1227</v>
      </c>
      <c r="C7" s="358"/>
      <c r="D7" s="358"/>
      <c r="E7" s="358"/>
    </row>
    <row r="8" spans="1:5" s="242" customFormat="1" ht="15">
      <c r="A8" s="127"/>
      <c r="B8" s="127"/>
      <c r="C8" s="127"/>
      <c r="D8" s="127"/>
      <c r="E8" s="127"/>
    </row>
    <row r="9" spans="1:6" s="242" customFormat="1" ht="78" customHeight="1">
      <c r="A9" s="312" t="s">
        <v>375</v>
      </c>
      <c r="B9" s="312"/>
      <c r="C9" s="312"/>
      <c r="D9" s="312"/>
      <c r="E9" s="312"/>
      <c r="F9" s="366"/>
    </row>
    <row r="10" spans="1:6" s="242" customFormat="1" ht="15">
      <c r="A10" s="353" t="s">
        <v>679</v>
      </c>
      <c r="B10" s="353"/>
      <c r="C10" s="353"/>
      <c r="D10" s="353"/>
      <c r="E10" s="353"/>
      <c r="F10" s="353"/>
    </row>
    <row r="11" spans="1:5" s="196" customFormat="1" ht="15">
      <c r="A11" s="360" t="s">
        <v>1072</v>
      </c>
      <c r="B11" s="360" t="s">
        <v>27</v>
      </c>
      <c r="C11" s="360" t="s">
        <v>571</v>
      </c>
      <c r="D11" s="363" t="s">
        <v>1056</v>
      </c>
      <c r="E11" s="364"/>
    </row>
    <row r="12" spans="1:5" s="196" customFormat="1" ht="15">
      <c r="A12" s="361"/>
      <c r="B12" s="361"/>
      <c r="C12" s="361"/>
      <c r="D12" s="195">
        <v>2018</v>
      </c>
      <c r="E12" s="195">
        <v>2019</v>
      </c>
    </row>
    <row r="13" spans="1:5" s="196" customFormat="1" ht="15">
      <c r="A13" s="42">
        <v>1</v>
      </c>
      <c r="B13" s="42">
        <v>2</v>
      </c>
      <c r="C13" s="42">
        <v>3</v>
      </c>
      <c r="D13" s="195">
        <v>4</v>
      </c>
      <c r="E13" s="195">
        <v>5</v>
      </c>
    </row>
    <row r="14" spans="1:6" s="198" customFormat="1" ht="46.5">
      <c r="A14" s="186" t="s">
        <v>412</v>
      </c>
      <c r="B14" s="86" t="s">
        <v>757</v>
      </c>
      <c r="C14" s="86"/>
      <c r="D14" s="193">
        <f>D15+D24+D35+D61+D74+D38+D48+D52+D56</f>
        <v>935771.7999999999</v>
      </c>
      <c r="E14" s="193">
        <f>E15+E24+E35+E61+E74+E38+E48+E52+E56</f>
        <v>939834.2999999999</v>
      </c>
      <c r="F14" s="40"/>
    </row>
    <row r="15" spans="1:6" s="198" customFormat="1" ht="30.75">
      <c r="A15" s="87" t="s">
        <v>758</v>
      </c>
      <c r="B15" s="88" t="s">
        <v>759</v>
      </c>
      <c r="C15" s="88"/>
      <c r="D15" s="54">
        <f>D16+D18+D20+D22</f>
        <v>289526.5</v>
      </c>
      <c r="E15" s="54">
        <f>E16+E18+E20+E22</f>
        <v>290924.5</v>
      </c>
      <c r="F15" s="40"/>
    </row>
    <row r="16" spans="1:5" s="40" customFormat="1" ht="218.25">
      <c r="A16" s="87" t="s">
        <v>702</v>
      </c>
      <c r="B16" s="88" t="s">
        <v>760</v>
      </c>
      <c r="C16" s="88"/>
      <c r="D16" s="54">
        <f>D17</f>
        <v>152748.7</v>
      </c>
      <c r="E16" s="54">
        <f>E17</f>
        <v>152748.7</v>
      </c>
    </row>
    <row r="17" spans="1:6" s="40" customFormat="1" ht="30.75">
      <c r="A17" s="87" t="s">
        <v>86</v>
      </c>
      <c r="B17" s="88" t="s">
        <v>760</v>
      </c>
      <c r="C17" s="88" t="s">
        <v>87</v>
      </c>
      <c r="D17" s="54">
        <v>152748.7</v>
      </c>
      <c r="E17" s="54">
        <v>152748.7</v>
      </c>
      <c r="F17" s="40" t="s">
        <v>698</v>
      </c>
    </row>
    <row r="18" spans="1:5" s="40" customFormat="1" ht="218.25">
      <c r="A18" s="87" t="s">
        <v>532</v>
      </c>
      <c r="B18" s="88" t="s">
        <v>761</v>
      </c>
      <c r="C18" s="88"/>
      <c r="D18" s="54">
        <f>D19</f>
        <v>1800.1</v>
      </c>
      <c r="E18" s="54">
        <f>E19</f>
        <v>1800.1</v>
      </c>
    </row>
    <row r="19" spans="1:6" s="40" customFormat="1" ht="30.75">
      <c r="A19" s="87" t="s">
        <v>86</v>
      </c>
      <c r="B19" s="88" t="s">
        <v>761</v>
      </c>
      <c r="C19" s="88" t="s">
        <v>87</v>
      </c>
      <c r="D19" s="54">
        <v>1800.1</v>
      </c>
      <c r="E19" s="54">
        <v>1800.1</v>
      </c>
      <c r="F19" s="40" t="s">
        <v>698</v>
      </c>
    </row>
    <row r="20" spans="1:5" s="40" customFormat="1" ht="234">
      <c r="A20" s="87" t="s">
        <v>120</v>
      </c>
      <c r="B20" s="88" t="s">
        <v>762</v>
      </c>
      <c r="C20" s="88"/>
      <c r="D20" s="54">
        <f>D21</f>
        <v>46467.7</v>
      </c>
      <c r="E20" s="54">
        <f>E21</f>
        <v>46467.7</v>
      </c>
    </row>
    <row r="21" spans="1:6" s="40" customFormat="1" ht="30.75">
      <c r="A21" s="87" t="s">
        <v>86</v>
      </c>
      <c r="B21" s="88" t="s">
        <v>762</v>
      </c>
      <c r="C21" s="88" t="s">
        <v>87</v>
      </c>
      <c r="D21" s="54">
        <v>46467.7</v>
      </c>
      <c r="E21" s="54">
        <v>46467.7</v>
      </c>
      <c r="F21" s="40" t="s">
        <v>698</v>
      </c>
    </row>
    <row r="22" spans="1:5" s="40" customFormat="1" ht="15">
      <c r="A22" s="87" t="s">
        <v>1075</v>
      </c>
      <c r="B22" s="88" t="s">
        <v>763</v>
      </c>
      <c r="C22" s="88"/>
      <c r="D22" s="54">
        <f>D23</f>
        <v>88510</v>
      </c>
      <c r="E22" s="54">
        <f>E23</f>
        <v>89908</v>
      </c>
    </row>
    <row r="23" spans="1:6" s="40" customFormat="1" ht="30.75">
      <c r="A23" s="87" t="s">
        <v>86</v>
      </c>
      <c r="B23" s="88" t="s">
        <v>763</v>
      </c>
      <c r="C23" s="88" t="s">
        <v>87</v>
      </c>
      <c r="D23" s="54">
        <v>88510</v>
      </c>
      <c r="E23" s="54">
        <v>89908</v>
      </c>
      <c r="F23" s="40" t="s">
        <v>122</v>
      </c>
    </row>
    <row r="24" spans="1:6" s="198" customFormat="1" ht="30.75">
      <c r="A24" s="87" t="s">
        <v>178</v>
      </c>
      <c r="B24" s="88" t="s">
        <v>179</v>
      </c>
      <c r="C24" s="88"/>
      <c r="D24" s="54">
        <f>D25+D27+D29+D31+D33</f>
        <v>465327.69999999995</v>
      </c>
      <c r="E24" s="54">
        <f>E25+E27+E29+E31+E33</f>
        <v>467804.69999999995</v>
      </c>
      <c r="F24" s="40"/>
    </row>
    <row r="25" spans="1:5" s="40" customFormat="1" ht="186.75">
      <c r="A25" s="87" t="s">
        <v>533</v>
      </c>
      <c r="B25" s="88" t="s">
        <v>180</v>
      </c>
      <c r="C25" s="88"/>
      <c r="D25" s="54">
        <f>D26</f>
        <v>298468.3</v>
      </c>
      <c r="E25" s="54">
        <f>E26</f>
        <v>298468.3</v>
      </c>
    </row>
    <row r="26" spans="1:6" s="40" customFormat="1" ht="30.75">
      <c r="A26" s="87" t="s">
        <v>86</v>
      </c>
      <c r="B26" s="88" t="s">
        <v>180</v>
      </c>
      <c r="C26" s="88" t="s">
        <v>87</v>
      </c>
      <c r="D26" s="54">
        <v>298468.3</v>
      </c>
      <c r="E26" s="54">
        <v>298468.3</v>
      </c>
      <c r="F26" s="40" t="s">
        <v>698</v>
      </c>
    </row>
    <row r="27" spans="1:5" s="40" customFormat="1" ht="186.75">
      <c r="A27" s="87" t="s">
        <v>111</v>
      </c>
      <c r="B27" s="88" t="s">
        <v>181</v>
      </c>
      <c r="C27" s="88"/>
      <c r="D27" s="54">
        <f>D28</f>
        <v>5394.6</v>
      </c>
      <c r="E27" s="54">
        <f>E28</f>
        <v>5394.6</v>
      </c>
    </row>
    <row r="28" spans="1:6" s="40" customFormat="1" ht="30.75">
      <c r="A28" s="87" t="s">
        <v>86</v>
      </c>
      <c r="B28" s="88" t="s">
        <v>181</v>
      </c>
      <c r="C28" s="88" t="s">
        <v>87</v>
      </c>
      <c r="D28" s="54">
        <v>5394.6</v>
      </c>
      <c r="E28" s="54">
        <v>5394.6</v>
      </c>
      <c r="F28" s="40" t="s">
        <v>698</v>
      </c>
    </row>
    <row r="29" spans="1:5" s="40" customFormat="1" ht="198" customHeight="1">
      <c r="A29" s="87" t="s">
        <v>121</v>
      </c>
      <c r="B29" s="88" t="s">
        <v>182</v>
      </c>
      <c r="C29" s="88"/>
      <c r="D29" s="54">
        <f>D30</f>
        <v>33302.8</v>
      </c>
      <c r="E29" s="54">
        <f>E30</f>
        <v>33302.8</v>
      </c>
    </row>
    <row r="30" spans="1:6" s="40" customFormat="1" ht="30.75">
      <c r="A30" s="87" t="s">
        <v>86</v>
      </c>
      <c r="B30" s="88" t="s">
        <v>182</v>
      </c>
      <c r="C30" s="88" t="s">
        <v>87</v>
      </c>
      <c r="D30" s="54">
        <v>33302.8</v>
      </c>
      <c r="E30" s="54">
        <v>33302.8</v>
      </c>
      <c r="F30" s="40" t="s">
        <v>698</v>
      </c>
    </row>
    <row r="31" spans="1:5" s="40" customFormat="1" ht="30.75">
      <c r="A31" s="87" t="s">
        <v>88</v>
      </c>
      <c r="B31" s="88" t="s">
        <v>183</v>
      </c>
      <c r="C31" s="88"/>
      <c r="D31" s="54">
        <f>D32</f>
        <v>128162</v>
      </c>
      <c r="E31" s="54">
        <f>E32</f>
        <v>130639</v>
      </c>
    </row>
    <row r="32" spans="1:6" s="40" customFormat="1" ht="30.75">
      <c r="A32" s="87" t="s">
        <v>86</v>
      </c>
      <c r="B32" s="88" t="s">
        <v>183</v>
      </c>
      <c r="C32" s="88" t="s">
        <v>87</v>
      </c>
      <c r="D32" s="54">
        <v>128162</v>
      </c>
      <c r="E32" s="54">
        <v>130639</v>
      </c>
      <c r="F32" s="40" t="s">
        <v>122</v>
      </c>
    </row>
    <row r="33" spans="1:5" s="40" customFormat="1" ht="46.5">
      <c r="A33" s="87" t="s">
        <v>531</v>
      </c>
      <c r="B33" s="88" t="s">
        <v>184</v>
      </c>
      <c r="C33" s="88"/>
      <c r="D33" s="54">
        <f>D34</f>
        <v>0</v>
      </c>
      <c r="E33" s="54">
        <f>E34</f>
        <v>0</v>
      </c>
    </row>
    <row r="34" spans="1:6" s="40" customFormat="1" ht="30.75">
      <c r="A34" s="87" t="s">
        <v>86</v>
      </c>
      <c r="B34" s="88" t="s">
        <v>184</v>
      </c>
      <c r="C34" s="88" t="s">
        <v>87</v>
      </c>
      <c r="D34" s="54">
        <v>0</v>
      </c>
      <c r="E34" s="54">
        <v>0</v>
      </c>
      <c r="F34" s="40" t="s">
        <v>698</v>
      </c>
    </row>
    <row r="35" spans="1:6" s="198" customFormat="1" ht="30.75">
      <c r="A35" s="87" t="s">
        <v>185</v>
      </c>
      <c r="B35" s="88" t="s">
        <v>186</v>
      </c>
      <c r="C35" s="88"/>
      <c r="D35" s="54">
        <f>D36</f>
        <v>57348</v>
      </c>
      <c r="E35" s="54">
        <f>E36</f>
        <v>57531</v>
      </c>
      <c r="F35" s="40"/>
    </row>
    <row r="36" spans="1:5" s="40" customFormat="1" ht="15">
      <c r="A36" s="87" t="s">
        <v>1073</v>
      </c>
      <c r="B36" s="88" t="s">
        <v>187</v>
      </c>
      <c r="C36" s="88"/>
      <c r="D36" s="54">
        <f>D37</f>
        <v>57348</v>
      </c>
      <c r="E36" s="54">
        <f>E37</f>
        <v>57531</v>
      </c>
    </row>
    <row r="37" spans="1:6" s="40" customFormat="1" ht="30.75">
      <c r="A37" s="87" t="s">
        <v>86</v>
      </c>
      <c r="B37" s="88" t="s">
        <v>187</v>
      </c>
      <c r="C37" s="88" t="s">
        <v>87</v>
      </c>
      <c r="D37" s="54">
        <v>57348</v>
      </c>
      <c r="E37" s="54">
        <v>57531</v>
      </c>
      <c r="F37" s="40" t="s">
        <v>122</v>
      </c>
    </row>
    <row r="38" spans="1:5" s="40" customFormat="1" ht="46.5">
      <c r="A38" s="87" t="s">
        <v>348</v>
      </c>
      <c r="B38" s="88" t="s">
        <v>189</v>
      </c>
      <c r="C38" s="88"/>
      <c r="D38" s="54">
        <f>D41+D44+D46+D39</f>
        <v>19480.699999999997</v>
      </c>
      <c r="E38" s="54">
        <f>E41+E44+E46+E39</f>
        <v>19480.699999999997</v>
      </c>
    </row>
    <row r="39" spans="1:5" s="40" customFormat="1" ht="15">
      <c r="A39" s="87" t="s">
        <v>474</v>
      </c>
      <c r="B39" s="88" t="s">
        <v>173</v>
      </c>
      <c r="C39" s="88"/>
      <c r="D39" s="54">
        <v>250</v>
      </c>
      <c r="E39" s="54">
        <v>250</v>
      </c>
    </row>
    <row r="40" spans="1:5" s="40" customFormat="1" ht="30.75">
      <c r="A40" s="87" t="s">
        <v>733</v>
      </c>
      <c r="B40" s="88" t="s">
        <v>173</v>
      </c>
      <c r="C40" s="88" t="s">
        <v>79</v>
      </c>
      <c r="D40" s="54">
        <v>250</v>
      </c>
      <c r="E40" s="54">
        <v>250</v>
      </c>
    </row>
    <row r="41" spans="1:5" s="40" customFormat="1" ht="30.75">
      <c r="A41" s="87" t="s">
        <v>451</v>
      </c>
      <c r="B41" s="88" t="s">
        <v>315</v>
      </c>
      <c r="C41" s="88"/>
      <c r="D41" s="54">
        <f>D43+D42</f>
        <v>1900</v>
      </c>
      <c r="E41" s="54">
        <f>E43+E42</f>
        <v>1900</v>
      </c>
    </row>
    <row r="42" spans="1:5" s="40" customFormat="1" ht="15">
      <c r="A42" s="87" t="s">
        <v>91</v>
      </c>
      <c r="B42" s="88" t="s">
        <v>315</v>
      </c>
      <c r="C42" s="88" t="s">
        <v>90</v>
      </c>
      <c r="D42" s="54">
        <v>400</v>
      </c>
      <c r="E42" s="54">
        <v>400</v>
      </c>
    </row>
    <row r="43" spans="1:6" s="40" customFormat="1" ht="30.75">
      <c r="A43" s="87" t="s">
        <v>86</v>
      </c>
      <c r="B43" s="88" t="s">
        <v>315</v>
      </c>
      <c r="C43" s="88" t="s">
        <v>87</v>
      </c>
      <c r="D43" s="54">
        <v>1500</v>
      </c>
      <c r="E43" s="54">
        <v>1500</v>
      </c>
      <c r="F43" s="40" t="s">
        <v>122</v>
      </c>
    </row>
    <row r="44" spans="1:5" s="40" customFormat="1" ht="46.5">
      <c r="A44" s="87" t="s">
        <v>112</v>
      </c>
      <c r="B44" s="88" t="s">
        <v>316</v>
      </c>
      <c r="C44" s="88"/>
      <c r="D44" s="54">
        <f>D45</f>
        <v>15558.1</v>
      </c>
      <c r="E44" s="54">
        <f>E45</f>
        <v>15558.1</v>
      </c>
    </row>
    <row r="45" spans="1:6" s="40" customFormat="1" ht="30.75">
      <c r="A45" s="87" t="s">
        <v>733</v>
      </c>
      <c r="B45" s="88" t="s">
        <v>316</v>
      </c>
      <c r="C45" s="88" t="s">
        <v>90</v>
      </c>
      <c r="D45" s="54">
        <v>15558.1</v>
      </c>
      <c r="E45" s="54">
        <v>15558.1</v>
      </c>
      <c r="F45" s="40" t="s">
        <v>698</v>
      </c>
    </row>
    <row r="46" spans="1:5" s="40" customFormat="1" ht="46.5">
      <c r="A46" s="87" t="s">
        <v>4</v>
      </c>
      <c r="B46" s="88" t="s">
        <v>317</v>
      </c>
      <c r="C46" s="88"/>
      <c r="D46" s="54">
        <f>D47</f>
        <v>1772.6</v>
      </c>
      <c r="E46" s="54">
        <f>E47</f>
        <v>1772.6</v>
      </c>
    </row>
    <row r="47" spans="1:6" s="40" customFormat="1" ht="15">
      <c r="A47" s="87" t="s">
        <v>91</v>
      </c>
      <c r="B47" s="88" t="s">
        <v>317</v>
      </c>
      <c r="C47" s="88" t="s">
        <v>90</v>
      </c>
      <c r="D47" s="54">
        <v>1772.6</v>
      </c>
      <c r="E47" s="54">
        <v>1772.6</v>
      </c>
      <c r="F47" s="40" t="s">
        <v>698</v>
      </c>
    </row>
    <row r="48" spans="1:5" s="40" customFormat="1" ht="30.75">
      <c r="A48" s="87" t="s">
        <v>194</v>
      </c>
      <c r="B48" s="88" t="s">
        <v>191</v>
      </c>
      <c r="C48" s="88"/>
      <c r="D48" s="54">
        <f>D49</f>
        <v>1750</v>
      </c>
      <c r="E48" s="54">
        <v>1750</v>
      </c>
    </row>
    <row r="49" spans="1:5" s="40" customFormat="1" ht="15">
      <c r="A49" s="87" t="s">
        <v>588</v>
      </c>
      <c r="B49" s="88" t="s">
        <v>318</v>
      </c>
      <c r="C49" s="88"/>
      <c r="D49" s="54">
        <f>D50+D51</f>
        <v>1750</v>
      </c>
      <c r="E49" s="54">
        <f>E50+E51</f>
        <v>1750</v>
      </c>
    </row>
    <row r="50" spans="1:6" s="40" customFormat="1" ht="62.25">
      <c r="A50" s="87" t="s">
        <v>77</v>
      </c>
      <c r="B50" s="88" t="s">
        <v>318</v>
      </c>
      <c r="C50" s="88" t="s">
        <v>78</v>
      </c>
      <c r="D50" s="54">
        <v>440</v>
      </c>
      <c r="E50" s="54">
        <v>440</v>
      </c>
      <c r="F50" s="40" t="s">
        <v>122</v>
      </c>
    </row>
    <row r="51" spans="1:6" s="40" customFormat="1" ht="30.75">
      <c r="A51" s="87" t="s">
        <v>733</v>
      </c>
      <c r="B51" s="88" t="s">
        <v>318</v>
      </c>
      <c r="C51" s="88" t="s">
        <v>79</v>
      </c>
      <c r="D51" s="54">
        <v>1310</v>
      </c>
      <c r="E51" s="54">
        <v>1310</v>
      </c>
      <c r="F51" s="40" t="s">
        <v>122</v>
      </c>
    </row>
    <row r="52" spans="1:5" s="40" customFormat="1" ht="30.75">
      <c r="A52" s="87" t="s">
        <v>299</v>
      </c>
      <c r="B52" s="88" t="s">
        <v>193</v>
      </c>
      <c r="C52" s="88"/>
      <c r="D52" s="54">
        <f>D53</f>
        <v>500</v>
      </c>
      <c r="E52" s="54">
        <f>E53</f>
        <v>500</v>
      </c>
    </row>
    <row r="53" spans="1:5" s="40" customFormat="1" ht="15">
      <c r="A53" s="87" t="s">
        <v>95</v>
      </c>
      <c r="B53" s="88" t="s">
        <v>319</v>
      </c>
      <c r="C53" s="88"/>
      <c r="D53" s="54">
        <f>D54+D55</f>
        <v>500</v>
      </c>
      <c r="E53" s="54">
        <f>E54+E55</f>
        <v>500</v>
      </c>
    </row>
    <row r="54" spans="1:6" s="40" customFormat="1" ht="62.25">
      <c r="A54" s="87" t="s">
        <v>77</v>
      </c>
      <c r="B54" s="88" t="s">
        <v>319</v>
      </c>
      <c r="C54" s="88" t="s">
        <v>78</v>
      </c>
      <c r="D54" s="54">
        <v>70</v>
      </c>
      <c r="E54" s="54">
        <v>70</v>
      </c>
      <c r="F54" s="40" t="s">
        <v>122</v>
      </c>
    </row>
    <row r="55" spans="1:6" s="40" customFormat="1" ht="30.75">
      <c r="A55" s="87" t="s">
        <v>733</v>
      </c>
      <c r="B55" s="88" t="s">
        <v>319</v>
      </c>
      <c r="C55" s="88" t="s">
        <v>79</v>
      </c>
      <c r="D55" s="54">
        <v>430</v>
      </c>
      <c r="E55" s="54">
        <v>430</v>
      </c>
      <c r="F55" s="40" t="s">
        <v>122</v>
      </c>
    </row>
    <row r="56" spans="1:5" s="40" customFormat="1" ht="30.75">
      <c r="A56" s="87" t="s">
        <v>197</v>
      </c>
      <c r="B56" s="88" t="s">
        <v>195</v>
      </c>
      <c r="C56" s="88"/>
      <c r="D56" s="54">
        <f>D57</f>
        <v>26381</v>
      </c>
      <c r="E56" s="54">
        <f>E57</f>
        <v>26414</v>
      </c>
    </row>
    <row r="57" spans="1:5" s="40" customFormat="1" ht="62.25">
      <c r="A57" s="87" t="s">
        <v>449</v>
      </c>
      <c r="B57" s="88" t="s">
        <v>320</v>
      </c>
      <c r="C57" s="88"/>
      <c r="D57" s="54">
        <f>D58+D59+D60</f>
        <v>26381</v>
      </c>
      <c r="E57" s="54">
        <f>E58+E59+E60</f>
        <v>26414</v>
      </c>
    </row>
    <row r="58" spans="1:6" s="40" customFormat="1" ht="62.25">
      <c r="A58" s="87" t="s">
        <v>77</v>
      </c>
      <c r="B58" s="88" t="s">
        <v>320</v>
      </c>
      <c r="C58" s="88" t="s">
        <v>78</v>
      </c>
      <c r="D58" s="54">
        <v>21388</v>
      </c>
      <c r="E58" s="54">
        <v>21388</v>
      </c>
      <c r="F58" s="40" t="s">
        <v>122</v>
      </c>
    </row>
    <row r="59" spans="1:6" s="40" customFormat="1" ht="30.75">
      <c r="A59" s="87" t="s">
        <v>733</v>
      </c>
      <c r="B59" s="88" t="s">
        <v>320</v>
      </c>
      <c r="C59" s="88" t="s">
        <v>79</v>
      </c>
      <c r="D59" s="54">
        <v>4866</v>
      </c>
      <c r="E59" s="54">
        <v>4900</v>
      </c>
      <c r="F59" s="40" t="s">
        <v>122</v>
      </c>
    </row>
    <row r="60" spans="1:6" s="40" customFormat="1" ht="15">
      <c r="A60" s="87" t="s">
        <v>80</v>
      </c>
      <c r="B60" s="88" t="s">
        <v>320</v>
      </c>
      <c r="C60" s="88" t="s">
        <v>81</v>
      </c>
      <c r="D60" s="54">
        <v>127</v>
      </c>
      <c r="E60" s="54">
        <v>126</v>
      </c>
      <c r="F60" s="40" t="s">
        <v>122</v>
      </c>
    </row>
    <row r="61" spans="1:5" s="40" customFormat="1" ht="62.25">
      <c r="A61" s="87" t="s">
        <v>188</v>
      </c>
      <c r="B61" s="88" t="s">
        <v>196</v>
      </c>
      <c r="C61" s="88"/>
      <c r="D61" s="54">
        <f>D62+D64+D66+D68+D70+D72</f>
        <v>41816.3</v>
      </c>
      <c r="E61" s="54">
        <f>E62+E64+E66+E68+E70+E72</f>
        <v>41787.8</v>
      </c>
    </row>
    <row r="62" spans="1:5" s="40" customFormat="1" ht="15">
      <c r="A62" s="87" t="s">
        <v>746</v>
      </c>
      <c r="B62" s="88" t="s">
        <v>982</v>
      </c>
      <c r="C62" s="88"/>
      <c r="D62" s="54">
        <f>D63</f>
        <v>5900</v>
      </c>
      <c r="E62" s="54">
        <f>E63</f>
        <v>5900</v>
      </c>
    </row>
    <row r="63" spans="1:5" s="40" customFormat="1" ht="30.75">
      <c r="A63" s="87" t="s">
        <v>86</v>
      </c>
      <c r="B63" s="88" t="s">
        <v>982</v>
      </c>
      <c r="C63" s="88" t="s">
        <v>87</v>
      </c>
      <c r="D63" s="54">
        <v>5900</v>
      </c>
      <c r="E63" s="54">
        <v>5900</v>
      </c>
    </row>
    <row r="64" spans="1:5" s="40" customFormat="1" ht="30.75">
      <c r="A64" s="87" t="s">
        <v>747</v>
      </c>
      <c r="B64" s="88" t="s">
        <v>983</v>
      </c>
      <c r="C64" s="88"/>
      <c r="D64" s="54">
        <f>D65</f>
        <v>12400</v>
      </c>
      <c r="E64" s="54">
        <f>E65</f>
        <v>12400</v>
      </c>
    </row>
    <row r="65" spans="1:5" s="40" customFormat="1" ht="30.75">
      <c r="A65" s="87" t="s">
        <v>86</v>
      </c>
      <c r="B65" s="88" t="s">
        <v>983</v>
      </c>
      <c r="C65" s="88" t="s">
        <v>87</v>
      </c>
      <c r="D65" s="54">
        <v>12400</v>
      </c>
      <c r="E65" s="54">
        <v>12400</v>
      </c>
    </row>
    <row r="66" spans="1:5" s="40" customFormat="1" ht="93">
      <c r="A66" s="87" t="s">
        <v>655</v>
      </c>
      <c r="B66" s="88" t="s">
        <v>321</v>
      </c>
      <c r="C66" s="195"/>
      <c r="D66" s="54">
        <f>D67</f>
        <v>14231.1</v>
      </c>
      <c r="E66" s="54">
        <f>E67</f>
        <v>14202.6</v>
      </c>
    </row>
    <row r="67" spans="1:6" s="40" customFormat="1" ht="30.75">
      <c r="A67" s="87" t="s">
        <v>86</v>
      </c>
      <c r="B67" s="88" t="s">
        <v>321</v>
      </c>
      <c r="C67" s="88" t="s">
        <v>87</v>
      </c>
      <c r="D67" s="54">
        <v>14231.1</v>
      </c>
      <c r="E67" s="54">
        <v>14202.6</v>
      </c>
      <c r="F67" s="40" t="s">
        <v>698</v>
      </c>
    </row>
    <row r="68" spans="1:5" s="40" customFormat="1" ht="62.25">
      <c r="A68" s="87" t="s">
        <v>114</v>
      </c>
      <c r="B68" s="88" t="s">
        <v>322</v>
      </c>
      <c r="C68" s="88"/>
      <c r="D68" s="54">
        <f>D69</f>
        <v>6884.5</v>
      </c>
      <c r="E68" s="54">
        <f>E69</f>
        <v>6884.5</v>
      </c>
    </row>
    <row r="69" spans="1:6" s="40" customFormat="1" ht="30.75">
      <c r="A69" s="87" t="s">
        <v>86</v>
      </c>
      <c r="B69" s="88" t="s">
        <v>322</v>
      </c>
      <c r="C69" s="88" t="s">
        <v>87</v>
      </c>
      <c r="D69" s="54">
        <v>6884.5</v>
      </c>
      <c r="E69" s="54">
        <v>6884.5</v>
      </c>
      <c r="F69" s="40" t="s">
        <v>698</v>
      </c>
    </row>
    <row r="70" spans="1:5" s="40" customFormat="1" ht="78">
      <c r="A70" s="87" t="s">
        <v>113</v>
      </c>
      <c r="B70" s="88" t="s">
        <v>323</v>
      </c>
      <c r="C70" s="88"/>
      <c r="D70" s="54">
        <f>D71</f>
        <v>1627.9</v>
      </c>
      <c r="E70" s="54">
        <f>E71</f>
        <v>1627.9</v>
      </c>
    </row>
    <row r="71" spans="1:6" s="40" customFormat="1" ht="30.75">
      <c r="A71" s="87" t="s">
        <v>86</v>
      </c>
      <c r="B71" s="88" t="s">
        <v>323</v>
      </c>
      <c r="C71" s="88" t="s">
        <v>90</v>
      </c>
      <c r="D71" s="54">
        <v>1627.9</v>
      </c>
      <c r="E71" s="54">
        <v>1627.9</v>
      </c>
      <c r="F71" s="40" t="s">
        <v>698</v>
      </c>
    </row>
    <row r="72" spans="1:5" s="40" customFormat="1" ht="156">
      <c r="A72" s="87" t="s">
        <v>534</v>
      </c>
      <c r="B72" s="88" t="s">
        <v>324</v>
      </c>
      <c r="C72" s="88"/>
      <c r="D72" s="54">
        <f>D73</f>
        <v>772.8</v>
      </c>
      <c r="E72" s="54">
        <f>E73</f>
        <v>772.8</v>
      </c>
    </row>
    <row r="73" spans="1:6" s="40" customFormat="1" ht="15">
      <c r="A73" s="87" t="s">
        <v>91</v>
      </c>
      <c r="B73" s="88" t="s">
        <v>324</v>
      </c>
      <c r="C73" s="88" t="s">
        <v>90</v>
      </c>
      <c r="D73" s="54">
        <v>772.8</v>
      </c>
      <c r="E73" s="54">
        <v>772.8</v>
      </c>
      <c r="F73" s="40" t="s">
        <v>698</v>
      </c>
    </row>
    <row r="74" spans="1:5" s="40" customFormat="1" ht="46.5">
      <c r="A74" s="87" t="s">
        <v>190</v>
      </c>
      <c r="B74" s="88" t="s">
        <v>198</v>
      </c>
      <c r="C74" s="88"/>
      <c r="D74" s="54">
        <f>D75+D77+D79</f>
        <v>33641.6</v>
      </c>
      <c r="E74" s="54">
        <f>E75+E77+E79</f>
        <v>33641.6</v>
      </c>
    </row>
    <row r="75" spans="1:5" s="40" customFormat="1" ht="46.5">
      <c r="A75" s="87" t="s">
        <v>1084</v>
      </c>
      <c r="B75" s="88" t="s">
        <v>333</v>
      </c>
      <c r="C75" s="88"/>
      <c r="D75" s="54">
        <f>D76</f>
        <v>280</v>
      </c>
      <c r="E75" s="54">
        <f>E76</f>
        <v>280</v>
      </c>
    </row>
    <row r="76" spans="1:6" s="40" customFormat="1" ht="30.75">
      <c r="A76" s="87" t="s">
        <v>733</v>
      </c>
      <c r="B76" s="88" t="s">
        <v>333</v>
      </c>
      <c r="C76" s="88" t="s">
        <v>79</v>
      </c>
      <c r="D76" s="54">
        <v>280</v>
      </c>
      <c r="E76" s="54">
        <v>280</v>
      </c>
      <c r="F76" s="40" t="s">
        <v>698</v>
      </c>
    </row>
    <row r="77" spans="1:5" s="40" customFormat="1" ht="218.25">
      <c r="A77" s="87" t="s">
        <v>388</v>
      </c>
      <c r="B77" s="88" t="s">
        <v>387</v>
      </c>
      <c r="C77" s="195"/>
      <c r="D77" s="54">
        <f>D78</f>
        <v>32302.3</v>
      </c>
      <c r="E77" s="54">
        <f>E78</f>
        <v>32302.3</v>
      </c>
    </row>
    <row r="78" spans="1:6" s="40" customFormat="1" ht="15">
      <c r="A78" s="87" t="s">
        <v>91</v>
      </c>
      <c r="B78" s="88" t="s">
        <v>387</v>
      </c>
      <c r="C78" s="88" t="s">
        <v>90</v>
      </c>
      <c r="D78" s="54">
        <v>32302.3</v>
      </c>
      <c r="E78" s="54">
        <v>32302.3</v>
      </c>
      <c r="F78" s="40" t="s">
        <v>698</v>
      </c>
    </row>
    <row r="79" spans="1:5" s="40" customFormat="1" ht="46.5">
      <c r="A79" s="87" t="s">
        <v>92</v>
      </c>
      <c r="B79" s="88" t="s">
        <v>325</v>
      </c>
      <c r="C79" s="88"/>
      <c r="D79" s="54">
        <f>D80</f>
        <v>1059.3</v>
      </c>
      <c r="E79" s="54">
        <f>E80</f>
        <v>1059.3</v>
      </c>
    </row>
    <row r="80" spans="1:6" s="40" customFormat="1" ht="15">
      <c r="A80" s="87" t="s">
        <v>91</v>
      </c>
      <c r="B80" s="88" t="s">
        <v>325</v>
      </c>
      <c r="C80" s="88" t="s">
        <v>90</v>
      </c>
      <c r="D80" s="54">
        <v>1059.3</v>
      </c>
      <c r="E80" s="54">
        <v>1059.3</v>
      </c>
      <c r="F80" s="40" t="s">
        <v>700</v>
      </c>
    </row>
    <row r="81" spans="1:6" s="198" customFormat="1" ht="46.5">
      <c r="A81" s="186" t="s">
        <v>413</v>
      </c>
      <c r="B81" s="86" t="s">
        <v>199</v>
      </c>
      <c r="C81" s="86"/>
      <c r="D81" s="193">
        <f>D82+D87+D90</f>
        <v>62542</v>
      </c>
      <c r="E81" s="193">
        <f>E82+E87+E90</f>
        <v>63145</v>
      </c>
      <c r="F81" s="40"/>
    </row>
    <row r="82" spans="1:6" s="198" customFormat="1" ht="78">
      <c r="A82" s="87" t="s">
        <v>200</v>
      </c>
      <c r="B82" s="88" t="s">
        <v>202</v>
      </c>
      <c r="C82" s="88"/>
      <c r="D82" s="54">
        <f>D83</f>
        <v>12308</v>
      </c>
      <c r="E82" s="54">
        <f>E83</f>
        <v>12319</v>
      </c>
      <c r="F82" s="40"/>
    </row>
    <row r="83" spans="1:5" s="40" customFormat="1" ht="15">
      <c r="A83" s="87" t="s">
        <v>574</v>
      </c>
      <c r="B83" s="88" t="s">
        <v>988</v>
      </c>
      <c r="C83" s="88"/>
      <c r="D83" s="54">
        <f>D84+D85+D86</f>
        <v>12308</v>
      </c>
      <c r="E83" s="54">
        <f>E84+E85+E86</f>
        <v>12319</v>
      </c>
    </row>
    <row r="84" spans="1:6" s="40" customFormat="1" ht="62.25">
      <c r="A84" s="87" t="s">
        <v>77</v>
      </c>
      <c r="B84" s="88" t="s">
        <v>988</v>
      </c>
      <c r="C84" s="88" t="s">
        <v>78</v>
      </c>
      <c r="D84" s="54">
        <v>10779</v>
      </c>
      <c r="E84" s="54">
        <v>10779</v>
      </c>
      <c r="F84" s="40" t="s">
        <v>122</v>
      </c>
    </row>
    <row r="85" spans="1:6" s="40" customFormat="1" ht="30.75">
      <c r="A85" s="87" t="s">
        <v>733</v>
      </c>
      <c r="B85" s="88" t="s">
        <v>988</v>
      </c>
      <c r="C85" s="88" t="s">
        <v>79</v>
      </c>
      <c r="D85" s="54">
        <v>1524</v>
      </c>
      <c r="E85" s="54">
        <v>1535</v>
      </c>
      <c r="F85" s="40" t="s">
        <v>122</v>
      </c>
    </row>
    <row r="86" spans="1:6" s="40" customFormat="1" ht="15">
      <c r="A86" s="87" t="s">
        <v>80</v>
      </c>
      <c r="B86" s="88" t="s">
        <v>988</v>
      </c>
      <c r="C86" s="88" t="s">
        <v>81</v>
      </c>
      <c r="D86" s="54">
        <v>5</v>
      </c>
      <c r="E86" s="54">
        <v>5</v>
      </c>
      <c r="F86" s="40" t="s">
        <v>122</v>
      </c>
    </row>
    <row r="87" spans="1:5" s="40" customFormat="1" ht="78">
      <c r="A87" s="87" t="s">
        <v>201</v>
      </c>
      <c r="B87" s="88" t="s">
        <v>204</v>
      </c>
      <c r="C87" s="88"/>
      <c r="D87" s="54">
        <f>D88</f>
        <v>44511</v>
      </c>
      <c r="E87" s="54">
        <f>E88</f>
        <v>45096</v>
      </c>
    </row>
    <row r="88" spans="1:5" s="40" customFormat="1" ht="15">
      <c r="A88" s="87" t="s">
        <v>115</v>
      </c>
      <c r="B88" s="88" t="s">
        <v>989</v>
      </c>
      <c r="C88" s="88"/>
      <c r="D88" s="54">
        <f>D89</f>
        <v>44511</v>
      </c>
      <c r="E88" s="54">
        <f>E89</f>
        <v>45096</v>
      </c>
    </row>
    <row r="89" spans="1:6" s="40" customFormat="1" ht="15">
      <c r="A89" s="87" t="s">
        <v>1025</v>
      </c>
      <c r="B89" s="88" t="s">
        <v>989</v>
      </c>
      <c r="C89" s="88" t="s">
        <v>89</v>
      </c>
      <c r="D89" s="54">
        <v>44511</v>
      </c>
      <c r="E89" s="54">
        <v>45096</v>
      </c>
      <c r="F89" s="40" t="s">
        <v>122</v>
      </c>
    </row>
    <row r="90" spans="1:5" s="40" customFormat="1" ht="30.75">
      <c r="A90" s="87" t="s">
        <v>203</v>
      </c>
      <c r="B90" s="88" t="s">
        <v>990</v>
      </c>
      <c r="C90" s="88"/>
      <c r="D90" s="54">
        <f>D91</f>
        <v>5723</v>
      </c>
      <c r="E90" s="54">
        <f>E91</f>
        <v>5730</v>
      </c>
    </row>
    <row r="91" spans="1:5" s="40" customFormat="1" ht="15">
      <c r="A91" s="87" t="s">
        <v>737</v>
      </c>
      <c r="B91" s="88" t="s">
        <v>994</v>
      </c>
      <c r="C91" s="88"/>
      <c r="D91" s="54">
        <f>D92+D93+D94</f>
        <v>5723</v>
      </c>
      <c r="E91" s="54">
        <f>E92+E93+E94</f>
        <v>5730</v>
      </c>
    </row>
    <row r="92" spans="1:6" s="40" customFormat="1" ht="62.25">
      <c r="A92" s="87" t="s">
        <v>77</v>
      </c>
      <c r="B92" s="88" t="s">
        <v>994</v>
      </c>
      <c r="C92" s="88" t="s">
        <v>78</v>
      </c>
      <c r="D92" s="54">
        <v>5048</v>
      </c>
      <c r="E92" s="54">
        <v>5048</v>
      </c>
      <c r="F92" s="40" t="s">
        <v>122</v>
      </c>
    </row>
    <row r="93" spans="1:6" s="40" customFormat="1" ht="30.75">
      <c r="A93" s="87" t="s">
        <v>733</v>
      </c>
      <c r="B93" s="88" t="s">
        <v>994</v>
      </c>
      <c r="C93" s="88" t="s">
        <v>79</v>
      </c>
      <c r="D93" s="54">
        <v>674</v>
      </c>
      <c r="E93" s="54">
        <v>681</v>
      </c>
      <c r="F93" s="40" t="s">
        <v>122</v>
      </c>
    </row>
    <row r="94" spans="1:6" s="40" customFormat="1" ht="15">
      <c r="A94" s="87" t="s">
        <v>80</v>
      </c>
      <c r="B94" s="88" t="s">
        <v>994</v>
      </c>
      <c r="C94" s="88" t="s">
        <v>81</v>
      </c>
      <c r="D94" s="54">
        <v>1</v>
      </c>
      <c r="E94" s="54">
        <v>1</v>
      </c>
      <c r="F94" s="40" t="s">
        <v>122</v>
      </c>
    </row>
    <row r="95" spans="1:6" s="198" customFormat="1" ht="46.5">
      <c r="A95" s="186" t="s">
        <v>205</v>
      </c>
      <c r="B95" s="86" t="s">
        <v>206</v>
      </c>
      <c r="C95" s="86"/>
      <c r="D95" s="193">
        <f>D96+D99+D102</f>
        <v>49918</v>
      </c>
      <c r="E95" s="193">
        <f>E96+E99+E102</f>
        <v>50104</v>
      </c>
      <c r="F95" s="40"/>
    </row>
    <row r="96" spans="1:5" s="40" customFormat="1" ht="30.75">
      <c r="A96" s="87" t="s">
        <v>207</v>
      </c>
      <c r="B96" s="88" t="s">
        <v>208</v>
      </c>
      <c r="C96" s="88"/>
      <c r="D96" s="54">
        <f>D97</f>
        <v>12086</v>
      </c>
      <c r="E96" s="54">
        <f>E97</f>
        <v>12127</v>
      </c>
    </row>
    <row r="97" spans="1:5" s="40" customFormat="1" ht="15">
      <c r="A97" s="87" t="s">
        <v>93</v>
      </c>
      <c r="B97" s="88" t="s">
        <v>209</v>
      </c>
      <c r="C97" s="88"/>
      <c r="D97" s="54">
        <f>D98</f>
        <v>12086</v>
      </c>
      <c r="E97" s="54">
        <f>E98</f>
        <v>12127</v>
      </c>
    </row>
    <row r="98" spans="1:6" s="40" customFormat="1" ht="30.75">
      <c r="A98" s="87" t="s">
        <v>86</v>
      </c>
      <c r="B98" s="88" t="s">
        <v>209</v>
      </c>
      <c r="C98" s="88" t="s">
        <v>87</v>
      </c>
      <c r="D98" s="54">
        <v>12086</v>
      </c>
      <c r="E98" s="54">
        <v>12127</v>
      </c>
      <c r="F98" s="40" t="s">
        <v>122</v>
      </c>
    </row>
    <row r="99" spans="1:5" s="40" customFormat="1" ht="30.75">
      <c r="A99" s="87" t="s">
        <v>210</v>
      </c>
      <c r="B99" s="88" t="s">
        <v>211</v>
      </c>
      <c r="C99" s="88"/>
      <c r="D99" s="54">
        <f>D100</f>
        <v>35267</v>
      </c>
      <c r="E99" s="54">
        <f>E100</f>
        <v>35372</v>
      </c>
    </row>
    <row r="100" spans="1:5" s="40" customFormat="1" ht="15">
      <c r="A100" s="87" t="s">
        <v>435</v>
      </c>
      <c r="B100" s="88" t="s">
        <v>212</v>
      </c>
      <c r="C100" s="88"/>
      <c r="D100" s="54">
        <f>D101</f>
        <v>35267</v>
      </c>
      <c r="E100" s="54">
        <f>E101</f>
        <v>35372</v>
      </c>
    </row>
    <row r="101" spans="1:6" s="40" customFormat="1" ht="30.75">
      <c r="A101" s="87" t="s">
        <v>86</v>
      </c>
      <c r="B101" s="88" t="s">
        <v>212</v>
      </c>
      <c r="C101" s="88" t="s">
        <v>87</v>
      </c>
      <c r="D101" s="54">
        <v>35267</v>
      </c>
      <c r="E101" s="54">
        <v>35372</v>
      </c>
      <c r="F101" s="40" t="s">
        <v>122</v>
      </c>
    </row>
    <row r="102" spans="1:5" s="40" customFormat="1" ht="62.25">
      <c r="A102" s="87" t="s">
        <v>300</v>
      </c>
      <c r="B102" s="88" t="s">
        <v>213</v>
      </c>
      <c r="C102" s="88"/>
      <c r="D102" s="54">
        <f>D103</f>
        <v>2565</v>
      </c>
      <c r="E102" s="54">
        <f>E103</f>
        <v>2605</v>
      </c>
    </row>
    <row r="103" spans="1:5" s="40" customFormat="1" ht="15">
      <c r="A103" s="87" t="s">
        <v>1079</v>
      </c>
      <c r="B103" s="88" t="s">
        <v>214</v>
      </c>
      <c r="C103" s="88"/>
      <c r="D103" s="54">
        <f>D105+D104+D106</f>
        <v>2565</v>
      </c>
      <c r="E103" s="54">
        <f>E105+E104+E106</f>
        <v>2605</v>
      </c>
    </row>
    <row r="104" spans="1:6" s="40" customFormat="1" ht="62.25">
      <c r="A104" s="87" t="s">
        <v>77</v>
      </c>
      <c r="B104" s="88" t="s">
        <v>214</v>
      </c>
      <c r="C104" s="88" t="s">
        <v>78</v>
      </c>
      <c r="D104" s="54">
        <v>20</v>
      </c>
      <c r="E104" s="54">
        <v>20</v>
      </c>
      <c r="F104" s="40" t="s">
        <v>122</v>
      </c>
    </row>
    <row r="105" spans="1:6" s="40" customFormat="1" ht="30.75">
      <c r="A105" s="87" t="s">
        <v>733</v>
      </c>
      <c r="B105" s="88" t="s">
        <v>214</v>
      </c>
      <c r="C105" s="88" t="s">
        <v>79</v>
      </c>
      <c r="D105" s="54">
        <v>860</v>
      </c>
      <c r="E105" s="54">
        <v>900</v>
      </c>
      <c r="F105" s="40" t="s">
        <v>122</v>
      </c>
    </row>
    <row r="106" spans="1:5" s="40" customFormat="1" ht="15">
      <c r="A106" s="87" t="s">
        <v>91</v>
      </c>
      <c r="B106" s="88" t="s">
        <v>214</v>
      </c>
      <c r="C106" s="88" t="s">
        <v>90</v>
      </c>
      <c r="D106" s="54">
        <v>1685</v>
      </c>
      <c r="E106" s="54">
        <v>1685</v>
      </c>
    </row>
    <row r="107" spans="1:6" s="198" customFormat="1" ht="46.5">
      <c r="A107" s="186" t="s">
        <v>414</v>
      </c>
      <c r="B107" s="86" t="s">
        <v>215</v>
      </c>
      <c r="C107" s="86"/>
      <c r="D107" s="193">
        <f>D108+D114</f>
        <v>1205</v>
      </c>
      <c r="E107" s="193">
        <f>E108+E114</f>
        <v>1205</v>
      </c>
      <c r="F107" s="40"/>
    </row>
    <row r="108" spans="1:5" s="40" customFormat="1" ht="30.75">
      <c r="A108" s="87" t="s">
        <v>330</v>
      </c>
      <c r="B108" s="88" t="s">
        <v>216</v>
      </c>
      <c r="C108" s="88"/>
      <c r="D108" s="54">
        <f>D109+D111</f>
        <v>460</v>
      </c>
      <c r="E108" s="54">
        <f>E109+E111</f>
        <v>460</v>
      </c>
    </row>
    <row r="109" spans="1:5" s="40" customFormat="1" ht="46.5">
      <c r="A109" s="87" t="s">
        <v>604</v>
      </c>
      <c r="B109" s="88" t="s">
        <v>217</v>
      </c>
      <c r="C109" s="88"/>
      <c r="D109" s="54">
        <f>D110</f>
        <v>100</v>
      </c>
      <c r="E109" s="54">
        <f>E110</f>
        <v>100</v>
      </c>
    </row>
    <row r="110" spans="1:6" s="40" customFormat="1" ht="15">
      <c r="A110" s="87" t="s">
        <v>91</v>
      </c>
      <c r="B110" s="88" t="s">
        <v>217</v>
      </c>
      <c r="C110" s="88" t="s">
        <v>90</v>
      </c>
      <c r="D110" s="54">
        <v>100</v>
      </c>
      <c r="E110" s="54">
        <v>100</v>
      </c>
      <c r="F110" s="40" t="s">
        <v>122</v>
      </c>
    </row>
    <row r="111" spans="1:6" s="198" customFormat="1" ht="15">
      <c r="A111" s="87" t="s">
        <v>776</v>
      </c>
      <c r="B111" s="88" t="s">
        <v>218</v>
      </c>
      <c r="C111" s="202"/>
      <c r="D111" s="54">
        <f>D112</f>
        <v>360</v>
      </c>
      <c r="E111" s="54">
        <f>E112</f>
        <v>360</v>
      </c>
      <c r="F111" s="40"/>
    </row>
    <row r="112" spans="1:6" s="198" customFormat="1" ht="15">
      <c r="A112" s="87" t="s">
        <v>91</v>
      </c>
      <c r="B112" s="88" t="s">
        <v>218</v>
      </c>
      <c r="C112" s="88" t="s">
        <v>90</v>
      </c>
      <c r="D112" s="54">
        <v>360</v>
      </c>
      <c r="E112" s="54">
        <v>360</v>
      </c>
      <c r="F112" s="40" t="s">
        <v>122</v>
      </c>
    </row>
    <row r="113" spans="1:6" s="198" customFormat="1" ht="62.25">
      <c r="A113" s="87" t="s">
        <v>332</v>
      </c>
      <c r="B113" s="88" t="s">
        <v>219</v>
      </c>
      <c r="C113" s="88"/>
      <c r="D113" s="54">
        <v>0</v>
      </c>
      <c r="E113" s="54">
        <v>0</v>
      </c>
      <c r="F113" s="40"/>
    </row>
    <row r="114" spans="1:5" s="40" customFormat="1" ht="78">
      <c r="A114" s="87" t="s">
        <v>331</v>
      </c>
      <c r="B114" s="88" t="s">
        <v>326</v>
      </c>
      <c r="C114" s="88"/>
      <c r="D114" s="54">
        <f>D115</f>
        <v>745</v>
      </c>
      <c r="E114" s="54">
        <f>E115</f>
        <v>745</v>
      </c>
    </row>
    <row r="115" spans="1:5" s="40" customFormat="1" ht="15">
      <c r="A115" s="87" t="s">
        <v>597</v>
      </c>
      <c r="B115" s="88" t="s">
        <v>327</v>
      </c>
      <c r="C115" s="88"/>
      <c r="D115" s="54">
        <f>D116</f>
        <v>745</v>
      </c>
      <c r="E115" s="54">
        <f>E116</f>
        <v>745</v>
      </c>
    </row>
    <row r="116" spans="1:6" s="40" customFormat="1" ht="30.75">
      <c r="A116" s="87" t="s">
        <v>86</v>
      </c>
      <c r="B116" s="88" t="s">
        <v>327</v>
      </c>
      <c r="C116" s="88" t="s">
        <v>87</v>
      </c>
      <c r="D116" s="54">
        <v>745</v>
      </c>
      <c r="E116" s="54">
        <v>745</v>
      </c>
      <c r="F116" s="40" t="s">
        <v>122</v>
      </c>
    </row>
    <row r="117" spans="1:6" s="198" customFormat="1" ht="46.5">
      <c r="A117" s="186" t="s">
        <v>764</v>
      </c>
      <c r="B117" s="86" t="s">
        <v>220</v>
      </c>
      <c r="C117" s="86"/>
      <c r="D117" s="193">
        <f>D119</f>
        <v>2000</v>
      </c>
      <c r="E117" s="193">
        <f>E119</f>
        <v>2000</v>
      </c>
      <c r="F117" s="40"/>
    </row>
    <row r="118" spans="1:6" s="198" customFormat="1" ht="30.75">
      <c r="A118" s="87" t="s">
        <v>221</v>
      </c>
      <c r="B118" s="88" t="s">
        <v>222</v>
      </c>
      <c r="C118" s="88"/>
      <c r="D118" s="54">
        <f>D119</f>
        <v>2000</v>
      </c>
      <c r="E118" s="54">
        <f>E119</f>
        <v>2000</v>
      </c>
      <c r="F118" s="40"/>
    </row>
    <row r="119" spans="1:5" s="40" customFormat="1" ht="46.5">
      <c r="A119" s="87" t="s">
        <v>770</v>
      </c>
      <c r="B119" s="88" t="s">
        <v>223</v>
      </c>
      <c r="C119" s="88"/>
      <c r="D119" s="54">
        <f>D120</f>
        <v>2000</v>
      </c>
      <c r="E119" s="54">
        <f>E120</f>
        <v>2000</v>
      </c>
    </row>
    <row r="120" spans="1:6" s="40" customFormat="1" ht="15">
      <c r="A120" s="87" t="s">
        <v>80</v>
      </c>
      <c r="B120" s="88" t="s">
        <v>223</v>
      </c>
      <c r="C120" s="88" t="s">
        <v>81</v>
      </c>
      <c r="D120" s="54">
        <v>2000</v>
      </c>
      <c r="E120" s="54">
        <v>2000</v>
      </c>
      <c r="F120" s="40" t="s">
        <v>122</v>
      </c>
    </row>
    <row r="121" spans="1:6" s="198" customFormat="1" ht="62.25">
      <c r="A121" s="186" t="s">
        <v>765</v>
      </c>
      <c r="B121" s="86" t="s">
        <v>224</v>
      </c>
      <c r="C121" s="86"/>
      <c r="D121" s="193">
        <f>D122+D139+D143</f>
        <v>19004.1</v>
      </c>
      <c r="E121" s="193">
        <f>E122+E139+E143</f>
        <v>19026.1</v>
      </c>
      <c r="F121" s="40"/>
    </row>
    <row r="122" spans="1:6" s="198" customFormat="1" ht="30.75">
      <c r="A122" s="201" t="s">
        <v>960</v>
      </c>
      <c r="B122" s="202" t="s">
        <v>354</v>
      </c>
      <c r="C122" s="202"/>
      <c r="D122" s="203">
        <f>D123+D126+D129+D132</f>
        <v>15959</v>
      </c>
      <c r="E122" s="203">
        <f>E123+E126+E129+E132</f>
        <v>15981</v>
      </c>
      <c r="F122" s="243">
        <f>F123</f>
        <v>0</v>
      </c>
    </row>
    <row r="123" spans="1:6" s="198" customFormat="1" ht="46.5">
      <c r="A123" s="87" t="s">
        <v>961</v>
      </c>
      <c r="B123" s="88" t="s">
        <v>355</v>
      </c>
      <c r="C123" s="88"/>
      <c r="D123" s="54">
        <f>D124</f>
        <v>3500</v>
      </c>
      <c r="E123" s="54">
        <f>E124</f>
        <v>3500</v>
      </c>
      <c r="F123" s="40"/>
    </row>
    <row r="124" spans="1:5" s="40" customFormat="1" ht="15">
      <c r="A124" s="87" t="s">
        <v>425</v>
      </c>
      <c r="B124" s="88" t="s">
        <v>356</v>
      </c>
      <c r="C124" s="88"/>
      <c r="D124" s="54">
        <f>D125</f>
        <v>3500</v>
      </c>
      <c r="E124" s="54">
        <f>E125</f>
        <v>3500</v>
      </c>
    </row>
    <row r="125" spans="1:6" s="40" customFormat="1" ht="15" customHeight="1">
      <c r="A125" s="87" t="s">
        <v>80</v>
      </c>
      <c r="B125" s="88" t="s">
        <v>356</v>
      </c>
      <c r="C125" s="88" t="s">
        <v>81</v>
      </c>
      <c r="D125" s="54">
        <v>3500</v>
      </c>
      <c r="E125" s="54">
        <v>3500</v>
      </c>
      <c r="F125" s="40" t="s">
        <v>122</v>
      </c>
    </row>
    <row r="126" spans="1:5" s="40" customFormat="1" ht="30.75">
      <c r="A126" s="87" t="s">
        <v>962</v>
      </c>
      <c r="B126" s="88" t="s">
        <v>963</v>
      </c>
      <c r="C126" s="88"/>
      <c r="D126" s="54">
        <f>D127</f>
        <v>500</v>
      </c>
      <c r="E126" s="54">
        <f>E127</f>
        <v>500</v>
      </c>
    </row>
    <row r="127" spans="1:5" s="40" customFormat="1" ht="15">
      <c r="A127" s="87" t="s">
        <v>425</v>
      </c>
      <c r="B127" s="88" t="s">
        <v>970</v>
      </c>
      <c r="C127" s="88"/>
      <c r="D127" s="54">
        <f>D128</f>
        <v>500</v>
      </c>
      <c r="E127" s="54">
        <f>E128</f>
        <v>500</v>
      </c>
    </row>
    <row r="128" spans="1:5" s="40" customFormat="1" ht="15">
      <c r="A128" s="87" t="s">
        <v>80</v>
      </c>
      <c r="B128" s="88" t="s">
        <v>970</v>
      </c>
      <c r="C128" s="88" t="s">
        <v>81</v>
      </c>
      <c r="D128" s="54">
        <v>500</v>
      </c>
      <c r="E128" s="54">
        <v>500</v>
      </c>
    </row>
    <row r="129" spans="1:5" s="40" customFormat="1" ht="46.5">
      <c r="A129" s="87" t="s">
        <v>301</v>
      </c>
      <c r="B129" s="88" t="s">
        <v>964</v>
      </c>
      <c r="C129" s="88"/>
      <c r="D129" s="54">
        <f>D130</f>
        <v>2772</v>
      </c>
      <c r="E129" s="54">
        <f>E130</f>
        <v>2774</v>
      </c>
    </row>
    <row r="130" spans="1:5" s="40" customFormat="1" ht="15" customHeight="1">
      <c r="A130" s="87" t="s">
        <v>83</v>
      </c>
      <c r="B130" s="88" t="s">
        <v>965</v>
      </c>
      <c r="C130" s="88"/>
      <c r="D130" s="54">
        <f>D131</f>
        <v>2772</v>
      </c>
      <c r="E130" s="54">
        <f>E131</f>
        <v>2774</v>
      </c>
    </row>
    <row r="131" spans="1:5" s="40" customFormat="1" ht="30.75">
      <c r="A131" s="87" t="s">
        <v>86</v>
      </c>
      <c r="B131" s="88" t="s">
        <v>965</v>
      </c>
      <c r="C131" s="88" t="s">
        <v>87</v>
      </c>
      <c r="D131" s="54">
        <v>2772</v>
      </c>
      <c r="E131" s="54">
        <v>2774</v>
      </c>
    </row>
    <row r="132" spans="1:5" s="40" customFormat="1" ht="78">
      <c r="A132" s="87" t="s">
        <v>302</v>
      </c>
      <c r="B132" s="88" t="s">
        <v>966</v>
      </c>
      <c r="C132" s="88"/>
      <c r="D132" s="54">
        <f>D133+D137</f>
        <v>9187</v>
      </c>
      <c r="E132" s="54">
        <f>E133+E137</f>
        <v>9207</v>
      </c>
    </row>
    <row r="133" spans="1:6" s="198" customFormat="1" ht="15">
      <c r="A133" s="87" t="s">
        <v>574</v>
      </c>
      <c r="B133" s="88" t="s">
        <v>967</v>
      </c>
      <c r="C133" s="88"/>
      <c r="D133" s="54">
        <f>D134+D135+D136</f>
        <v>8187</v>
      </c>
      <c r="E133" s="54">
        <f>E134+E135+E136</f>
        <v>8207</v>
      </c>
      <c r="F133" s="40"/>
    </row>
    <row r="134" spans="1:6" s="198" customFormat="1" ht="62.25">
      <c r="A134" s="87" t="s">
        <v>77</v>
      </c>
      <c r="B134" s="88" t="s">
        <v>967</v>
      </c>
      <c r="C134" s="88" t="s">
        <v>78</v>
      </c>
      <c r="D134" s="54">
        <v>6233</v>
      </c>
      <c r="E134" s="54">
        <v>6233</v>
      </c>
      <c r="F134" s="40" t="s">
        <v>122</v>
      </c>
    </row>
    <row r="135" spans="1:6" s="198" customFormat="1" ht="30.75">
      <c r="A135" s="87" t="s">
        <v>733</v>
      </c>
      <c r="B135" s="88" t="s">
        <v>967</v>
      </c>
      <c r="C135" s="88" t="s">
        <v>79</v>
      </c>
      <c r="D135" s="54">
        <v>1830</v>
      </c>
      <c r="E135" s="54">
        <v>1852</v>
      </c>
      <c r="F135" s="40" t="s">
        <v>122</v>
      </c>
    </row>
    <row r="136" spans="1:6" s="198" customFormat="1" ht="15">
      <c r="A136" s="87" t="s">
        <v>80</v>
      </c>
      <c r="B136" s="88" t="s">
        <v>967</v>
      </c>
      <c r="C136" s="88" t="s">
        <v>81</v>
      </c>
      <c r="D136" s="54">
        <v>124</v>
      </c>
      <c r="E136" s="54">
        <v>122</v>
      </c>
      <c r="F136" s="40" t="s">
        <v>122</v>
      </c>
    </row>
    <row r="137" spans="1:5" s="40" customFormat="1" ht="15">
      <c r="A137" s="87" t="s">
        <v>425</v>
      </c>
      <c r="B137" s="88" t="s">
        <v>971</v>
      </c>
      <c r="C137" s="88"/>
      <c r="D137" s="54">
        <f>D138</f>
        <v>1000</v>
      </c>
      <c r="E137" s="54">
        <f>E138</f>
        <v>1000</v>
      </c>
    </row>
    <row r="138" spans="1:5" s="40" customFormat="1" ht="30.75">
      <c r="A138" s="87" t="s">
        <v>733</v>
      </c>
      <c r="B138" s="88" t="s">
        <v>971</v>
      </c>
      <c r="C138" s="88" t="s">
        <v>79</v>
      </c>
      <c r="D138" s="54">
        <v>1000</v>
      </c>
      <c r="E138" s="54">
        <v>1000</v>
      </c>
    </row>
    <row r="139" spans="1:5" s="40" customFormat="1" ht="15">
      <c r="A139" s="201" t="s">
        <v>955</v>
      </c>
      <c r="B139" s="202" t="s">
        <v>952</v>
      </c>
      <c r="C139" s="202"/>
      <c r="D139" s="203">
        <f aca="true" t="shared" si="0" ref="D139:E141">D140</f>
        <v>500</v>
      </c>
      <c r="E139" s="203">
        <f t="shared" si="0"/>
        <v>500</v>
      </c>
    </row>
    <row r="140" spans="1:5" s="40" customFormat="1" ht="30.75">
      <c r="A140" s="87" t="s">
        <v>958</v>
      </c>
      <c r="B140" s="88" t="s">
        <v>953</v>
      </c>
      <c r="C140" s="88"/>
      <c r="D140" s="54">
        <f t="shared" si="0"/>
        <v>500</v>
      </c>
      <c r="E140" s="54">
        <f t="shared" si="0"/>
        <v>500</v>
      </c>
    </row>
    <row r="141" spans="1:6" s="40" customFormat="1" ht="15">
      <c r="A141" s="87" t="s">
        <v>425</v>
      </c>
      <c r="B141" s="88" t="s">
        <v>954</v>
      </c>
      <c r="C141" s="88"/>
      <c r="D141" s="54">
        <f t="shared" si="0"/>
        <v>500</v>
      </c>
      <c r="E141" s="54">
        <f t="shared" si="0"/>
        <v>500</v>
      </c>
      <c r="F141" s="244">
        <f>F142</f>
        <v>0</v>
      </c>
    </row>
    <row r="142" spans="1:5" s="40" customFormat="1" ht="15">
      <c r="A142" s="87" t="s">
        <v>80</v>
      </c>
      <c r="B142" s="88" t="s">
        <v>954</v>
      </c>
      <c r="C142" s="88" t="s">
        <v>81</v>
      </c>
      <c r="D142" s="54">
        <v>500</v>
      </c>
      <c r="E142" s="54">
        <v>500</v>
      </c>
    </row>
    <row r="143" spans="1:5" s="40" customFormat="1" ht="30.75">
      <c r="A143" s="87" t="s">
        <v>959</v>
      </c>
      <c r="B143" s="88" t="s">
        <v>956</v>
      </c>
      <c r="C143" s="88"/>
      <c r="D143" s="54">
        <f>D144</f>
        <v>2545.1</v>
      </c>
      <c r="E143" s="54">
        <f>E144</f>
        <v>2545.1</v>
      </c>
    </row>
    <row r="144" spans="1:5" s="40" customFormat="1" ht="30.75">
      <c r="A144" s="87" t="s">
        <v>346</v>
      </c>
      <c r="B144" s="88" t="s">
        <v>957</v>
      </c>
      <c r="C144" s="88"/>
      <c r="D144" s="54">
        <f>D145+D147</f>
        <v>2545.1</v>
      </c>
      <c r="E144" s="54">
        <f>E145+E147</f>
        <v>2545.1</v>
      </c>
    </row>
    <row r="145" spans="1:5" s="40" customFormat="1" ht="62.25">
      <c r="A145" s="87" t="s">
        <v>0</v>
      </c>
      <c r="B145" s="88" t="s">
        <v>968</v>
      </c>
      <c r="C145" s="88"/>
      <c r="D145" s="54">
        <f>D146</f>
        <v>672.4</v>
      </c>
      <c r="E145" s="54">
        <f>E146</f>
        <v>672.4</v>
      </c>
    </row>
    <row r="146" spans="1:6" s="40" customFormat="1" ht="30.75">
      <c r="A146" s="87" t="s">
        <v>733</v>
      </c>
      <c r="B146" s="88" t="s">
        <v>968</v>
      </c>
      <c r="C146" s="88" t="s">
        <v>79</v>
      </c>
      <c r="D146" s="54">
        <v>672.4</v>
      </c>
      <c r="E146" s="54">
        <v>672.4</v>
      </c>
      <c r="F146" s="40" t="s">
        <v>698</v>
      </c>
    </row>
    <row r="147" spans="1:5" s="40" customFormat="1" ht="46.5">
      <c r="A147" s="87" t="s">
        <v>310</v>
      </c>
      <c r="B147" s="88" t="s">
        <v>969</v>
      </c>
      <c r="C147" s="88"/>
      <c r="D147" s="54">
        <f>D148</f>
        <v>1872.7</v>
      </c>
      <c r="E147" s="54">
        <f>E148</f>
        <v>1872.7</v>
      </c>
    </row>
    <row r="148" spans="1:6" s="40" customFormat="1" ht="30.75">
      <c r="A148" s="87" t="s">
        <v>733</v>
      </c>
      <c r="B148" s="88" t="s">
        <v>969</v>
      </c>
      <c r="C148" s="88" t="s">
        <v>79</v>
      </c>
      <c r="D148" s="54">
        <v>1872.7</v>
      </c>
      <c r="E148" s="54">
        <v>1872.7</v>
      </c>
      <c r="F148" s="40" t="s">
        <v>698</v>
      </c>
    </row>
    <row r="149" spans="1:6" s="198" customFormat="1" ht="46.5">
      <c r="A149" s="186" t="s">
        <v>766</v>
      </c>
      <c r="B149" s="86" t="s">
        <v>225</v>
      </c>
      <c r="C149" s="86"/>
      <c r="D149" s="193">
        <f>D150+D157+D160+D163</f>
        <v>80921</v>
      </c>
      <c r="E149" s="193">
        <f>E150+E157+E160+E163</f>
        <v>80347</v>
      </c>
      <c r="F149" s="40"/>
    </row>
    <row r="150" spans="1:6" s="198" customFormat="1" ht="46.5">
      <c r="A150" s="87" t="s">
        <v>227</v>
      </c>
      <c r="B150" s="88" t="s">
        <v>226</v>
      </c>
      <c r="C150" s="88"/>
      <c r="D150" s="54">
        <f>D151+D153+D155</f>
        <v>46802</v>
      </c>
      <c r="E150" s="54">
        <f>E151+E153+E155</f>
        <v>47222</v>
      </c>
      <c r="F150" s="40"/>
    </row>
    <row r="151" spans="1:6" s="198" customFormat="1" ht="15">
      <c r="A151" s="87" t="s">
        <v>728</v>
      </c>
      <c r="B151" s="88" t="s">
        <v>228</v>
      </c>
      <c r="C151" s="88"/>
      <c r="D151" s="54">
        <f>D152</f>
        <v>27977</v>
      </c>
      <c r="E151" s="54">
        <f>E152</f>
        <v>28317</v>
      </c>
      <c r="F151" s="40"/>
    </row>
    <row r="152" spans="1:6" s="198" customFormat="1" ht="30.75">
      <c r="A152" s="87" t="s">
        <v>86</v>
      </c>
      <c r="B152" s="88" t="s">
        <v>228</v>
      </c>
      <c r="C152" s="88" t="s">
        <v>87</v>
      </c>
      <c r="D152" s="54">
        <v>27977</v>
      </c>
      <c r="E152" s="54">
        <v>28317</v>
      </c>
      <c r="F152" s="40" t="s">
        <v>122</v>
      </c>
    </row>
    <row r="153" spans="1:5" s="40" customFormat="1" ht="15">
      <c r="A153" s="87" t="s">
        <v>1074</v>
      </c>
      <c r="B153" s="88" t="s">
        <v>229</v>
      </c>
      <c r="C153" s="88"/>
      <c r="D153" s="54">
        <f>D154</f>
        <v>17825</v>
      </c>
      <c r="E153" s="54">
        <f>E154</f>
        <v>17905</v>
      </c>
    </row>
    <row r="154" spans="1:6" s="40" customFormat="1" ht="30.75">
      <c r="A154" s="87" t="s">
        <v>86</v>
      </c>
      <c r="B154" s="88" t="s">
        <v>229</v>
      </c>
      <c r="C154" s="88" t="s">
        <v>87</v>
      </c>
      <c r="D154" s="54">
        <v>17825</v>
      </c>
      <c r="E154" s="54">
        <v>17905</v>
      </c>
      <c r="F154" s="40" t="s">
        <v>122</v>
      </c>
    </row>
    <row r="155" spans="1:5" s="40" customFormat="1" ht="15">
      <c r="A155" s="87" t="s">
        <v>729</v>
      </c>
      <c r="B155" s="88" t="s">
        <v>230</v>
      </c>
      <c r="C155" s="88"/>
      <c r="D155" s="54">
        <f>D156</f>
        <v>1000</v>
      </c>
      <c r="E155" s="54">
        <f>E156</f>
        <v>1000</v>
      </c>
    </row>
    <row r="156" spans="1:6" s="40" customFormat="1" ht="30.75">
      <c r="A156" s="87" t="s">
        <v>733</v>
      </c>
      <c r="B156" s="88" t="s">
        <v>230</v>
      </c>
      <c r="C156" s="88" t="s">
        <v>79</v>
      </c>
      <c r="D156" s="54">
        <v>1000</v>
      </c>
      <c r="E156" s="54">
        <v>1000</v>
      </c>
      <c r="F156" s="40" t="s">
        <v>122</v>
      </c>
    </row>
    <row r="157" spans="1:6" s="198" customFormat="1" ht="30.75">
      <c r="A157" s="87" t="s">
        <v>231</v>
      </c>
      <c r="B157" s="88" t="s">
        <v>233</v>
      </c>
      <c r="C157" s="88"/>
      <c r="D157" s="54">
        <f>D158</f>
        <v>32009</v>
      </c>
      <c r="E157" s="54">
        <f>E158</f>
        <v>31015</v>
      </c>
      <c r="F157" s="40"/>
    </row>
    <row r="158" spans="1:6" s="198" customFormat="1" ht="15">
      <c r="A158" s="87" t="s">
        <v>1073</v>
      </c>
      <c r="B158" s="88" t="s">
        <v>234</v>
      </c>
      <c r="C158" s="88"/>
      <c r="D158" s="54">
        <f>D159</f>
        <v>32009</v>
      </c>
      <c r="E158" s="54">
        <f>E159</f>
        <v>31015</v>
      </c>
      <c r="F158" s="40"/>
    </row>
    <row r="159" spans="1:6" s="198" customFormat="1" ht="30.75">
      <c r="A159" s="87" t="s">
        <v>86</v>
      </c>
      <c r="B159" s="88" t="s">
        <v>234</v>
      </c>
      <c r="C159" s="88" t="s">
        <v>87</v>
      </c>
      <c r="D159" s="54">
        <v>32009</v>
      </c>
      <c r="E159" s="54">
        <v>31015</v>
      </c>
      <c r="F159" s="40" t="s">
        <v>122</v>
      </c>
    </row>
    <row r="160" spans="1:6" s="198" customFormat="1" ht="46.5">
      <c r="A160" s="87" t="s">
        <v>303</v>
      </c>
      <c r="B160" s="88" t="s">
        <v>235</v>
      </c>
      <c r="C160" s="88"/>
      <c r="D160" s="54">
        <f>D161</f>
        <v>1320</v>
      </c>
      <c r="E160" s="54">
        <f>E161</f>
        <v>1320</v>
      </c>
      <c r="F160" s="40"/>
    </row>
    <row r="161" spans="1:5" s="40" customFormat="1" ht="30.75">
      <c r="A161" s="87" t="s">
        <v>84</v>
      </c>
      <c r="B161" s="88" t="s">
        <v>236</v>
      </c>
      <c r="C161" s="88"/>
      <c r="D161" s="54">
        <f>D162</f>
        <v>1320</v>
      </c>
      <c r="E161" s="54">
        <f>E162</f>
        <v>1320</v>
      </c>
    </row>
    <row r="162" spans="1:6" s="40" customFormat="1" ht="30.75">
      <c r="A162" s="87" t="s">
        <v>733</v>
      </c>
      <c r="B162" s="88" t="s">
        <v>236</v>
      </c>
      <c r="C162" s="88" t="s">
        <v>79</v>
      </c>
      <c r="D162" s="54">
        <v>1320</v>
      </c>
      <c r="E162" s="54">
        <v>1320</v>
      </c>
      <c r="F162" s="40" t="s">
        <v>122</v>
      </c>
    </row>
    <row r="163" spans="1:6" s="198" customFormat="1" ht="30.75">
      <c r="A163" s="87" t="s">
        <v>237</v>
      </c>
      <c r="B163" s="88" t="s">
        <v>238</v>
      </c>
      <c r="C163" s="88"/>
      <c r="D163" s="54">
        <f>D164</f>
        <v>790</v>
      </c>
      <c r="E163" s="54">
        <f>E164</f>
        <v>790</v>
      </c>
      <c r="F163" s="40"/>
    </row>
    <row r="164" spans="1:5" s="40" customFormat="1" ht="30.75">
      <c r="A164" s="87" t="s">
        <v>85</v>
      </c>
      <c r="B164" s="88" t="s">
        <v>239</v>
      </c>
      <c r="C164" s="88"/>
      <c r="D164" s="54">
        <f>D165</f>
        <v>790</v>
      </c>
      <c r="E164" s="54">
        <f>E165</f>
        <v>790</v>
      </c>
    </row>
    <row r="165" spans="1:6" s="40" customFormat="1" ht="30.75">
      <c r="A165" s="87" t="s">
        <v>733</v>
      </c>
      <c r="B165" s="88" t="s">
        <v>239</v>
      </c>
      <c r="C165" s="88" t="s">
        <v>79</v>
      </c>
      <c r="D165" s="54">
        <v>790</v>
      </c>
      <c r="E165" s="54">
        <v>790</v>
      </c>
      <c r="F165" s="40" t="s">
        <v>122</v>
      </c>
    </row>
    <row r="166" spans="1:7" s="198" customFormat="1" ht="46.5">
      <c r="A166" s="186" t="s">
        <v>768</v>
      </c>
      <c r="B166" s="86" t="s">
        <v>240</v>
      </c>
      <c r="C166" s="86"/>
      <c r="D166" s="193">
        <f>D167+D172+D179+D190</f>
        <v>55989.4</v>
      </c>
      <c r="E166" s="193">
        <f>E167+E172+E179+E190</f>
        <v>56064.4</v>
      </c>
      <c r="F166" s="40"/>
      <c r="G166" s="199"/>
    </row>
    <row r="167" spans="1:7" s="198" customFormat="1" ht="46.5">
      <c r="A167" s="87" t="s">
        <v>241</v>
      </c>
      <c r="B167" s="88" t="s">
        <v>242</v>
      </c>
      <c r="C167" s="88"/>
      <c r="D167" s="54">
        <f>D168</f>
        <v>3396</v>
      </c>
      <c r="E167" s="54">
        <f>E168</f>
        <v>3396</v>
      </c>
      <c r="F167" s="40"/>
      <c r="G167" s="199"/>
    </row>
    <row r="168" spans="1:7" s="198" customFormat="1" ht="30.75">
      <c r="A168" s="87" t="s">
        <v>732</v>
      </c>
      <c r="B168" s="88" t="s">
        <v>243</v>
      </c>
      <c r="C168" s="88"/>
      <c r="D168" s="54">
        <f>D169+D170+D171</f>
        <v>3396</v>
      </c>
      <c r="E168" s="54">
        <f>E169+E170+E171</f>
        <v>3396</v>
      </c>
      <c r="F168" s="40"/>
      <c r="G168" s="199"/>
    </row>
    <row r="169" spans="1:7" s="198" customFormat="1" ht="62.25">
      <c r="A169" s="87" t="s">
        <v>77</v>
      </c>
      <c r="B169" s="88" t="s">
        <v>243</v>
      </c>
      <c r="C169" s="88" t="s">
        <v>78</v>
      </c>
      <c r="D169" s="54">
        <v>2690</v>
      </c>
      <c r="E169" s="54">
        <v>2690</v>
      </c>
      <c r="F169" s="40"/>
      <c r="G169" s="199"/>
    </row>
    <row r="170" spans="1:7" s="198" customFormat="1" ht="30.75">
      <c r="A170" s="87" t="s">
        <v>733</v>
      </c>
      <c r="B170" s="88" t="s">
        <v>243</v>
      </c>
      <c r="C170" s="88" t="s">
        <v>79</v>
      </c>
      <c r="D170" s="54">
        <v>494</v>
      </c>
      <c r="E170" s="54">
        <v>494</v>
      </c>
      <c r="F170" s="40"/>
      <c r="G170" s="199"/>
    </row>
    <row r="171" spans="1:7" s="198" customFormat="1" ht="15">
      <c r="A171" s="87" t="s">
        <v>80</v>
      </c>
      <c r="B171" s="88" t="s">
        <v>243</v>
      </c>
      <c r="C171" s="88" t="s">
        <v>81</v>
      </c>
      <c r="D171" s="54">
        <v>212</v>
      </c>
      <c r="E171" s="54">
        <v>212</v>
      </c>
      <c r="F171" s="40"/>
      <c r="G171" s="199"/>
    </row>
    <row r="172" spans="1:7" s="198" customFormat="1" ht="46.5">
      <c r="A172" s="87" t="s">
        <v>244</v>
      </c>
      <c r="B172" s="88" t="s">
        <v>245</v>
      </c>
      <c r="C172" s="88"/>
      <c r="D172" s="54">
        <f>D173+D177</f>
        <v>46121</v>
      </c>
      <c r="E172" s="54">
        <f>E173+E177</f>
        <v>46196</v>
      </c>
      <c r="F172" s="40"/>
      <c r="G172" s="199"/>
    </row>
    <row r="173" spans="1:7" s="198" customFormat="1" ht="30.75">
      <c r="A173" s="87" t="s">
        <v>732</v>
      </c>
      <c r="B173" s="88" t="s">
        <v>246</v>
      </c>
      <c r="C173" s="88"/>
      <c r="D173" s="54">
        <f>D174+D175+D176</f>
        <v>43872</v>
      </c>
      <c r="E173" s="54">
        <f>E174+E175+E176</f>
        <v>43947</v>
      </c>
      <c r="F173" s="40"/>
      <c r="G173" s="199"/>
    </row>
    <row r="174" spans="1:6" s="198" customFormat="1" ht="62.25">
      <c r="A174" s="87" t="s">
        <v>77</v>
      </c>
      <c r="B174" s="88" t="s">
        <v>246</v>
      </c>
      <c r="C174" s="88" t="s">
        <v>78</v>
      </c>
      <c r="D174" s="54">
        <v>32673</v>
      </c>
      <c r="E174" s="54">
        <v>32673</v>
      </c>
      <c r="F174" s="40" t="s">
        <v>122</v>
      </c>
    </row>
    <row r="175" spans="1:6" s="198" customFormat="1" ht="30.75">
      <c r="A175" s="87" t="s">
        <v>733</v>
      </c>
      <c r="B175" s="88" t="s">
        <v>246</v>
      </c>
      <c r="C175" s="88" t="s">
        <v>79</v>
      </c>
      <c r="D175" s="54">
        <v>10984</v>
      </c>
      <c r="E175" s="54">
        <v>11060</v>
      </c>
      <c r="F175" s="40" t="s">
        <v>122</v>
      </c>
    </row>
    <row r="176" spans="1:6" s="198" customFormat="1" ht="15">
      <c r="A176" s="87" t="s">
        <v>80</v>
      </c>
      <c r="B176" s="88" t="s">
        <v>246</v>
      </c>
      <c r="C176" s="88" t="s">
        <v>81</v>
      </c>
      <c r="D176" s="54">
        <v>215</v>
      </c>
      <c r="E176" s="54">
        <v>214</v>
      </c>
      <c r="F176" s="40" t="s">
        <v>122</v>
      </c>
    </row>
    <row r="177" spans="1:5" s="40" customFormat="1" ht="30.75">
      <c r="A177" s="87" t="s">
        <v>594</v>
      </c>
      <c r="B177" s="88" t="s">
        <v>247</v>
      </c>
      <c r="C177" s="88"/>
      <c r="D177" s="54">
        <f>D178</f>
        <v>2249</v>
      </c>
      <c r="E177" s="54">
        <f>E178</f>
        <v>2249</v>
      </c>
    </row>
    <row r="178" spans="1:6" s="40" customFormat="1" ht="62.25">
      <c r="A178" s="87" t="s">
        <v>77</v>
      </c>
      <c r="B178" s="88" t="s">
        <v>247</v>
      </c>
      <c r="C178" s="88" t="s">
        <v>78</v>
      </c>
      <c r="D178" s="54">
        <v>2249</v>
      </c>
      <c r="E178" s="54">
        <v>2249</v>
      </c>
      <c r="F178" s="40" t="s">
        <v>122</v>
      </c>
    </row>
    <row r="179" spans="1:5" s="40" customFormat="1" ht="46.5">
      <c r="A179" s="87" t="s">
        <v>248</v>
      </c>
      <c r="B179" s="88" t="s">
        <v>249</v>
      </c>
      <c r="C179" s="88"/>
      <c r="D179" s="54">
        <f>D180+D182+D185+D187</f>
        <v>6472.400000000001</v>
      </c>
      <c r="E179" s="54">
        <f>E180+E182+E185+E187</f>
        <v>6472.400000000001</v>
      </c>
    </row>
    <row r="180" spans="1:5" s="40" customFormat="1" ht="46.5">
      <c r="A180" s="87" t="s">
        <v>82</v>
      </c>
      <c r="B180" s="88" t="s">
        <v>250</v>
      </c>
      <c r="C180" s="88"/>
      <c r="D180" s="54">
        <f>D181</f>
        <v>1571.1</v>
      </c>
      <c r="E180" s="54">
        <f>E181</f>
        <v>1571.1</v>
      </c>
    </row>
    <row r="181" spans="1:6" s="40" customFormat="1" ht="15">
      <c r="A181" s="87" t="s">
        <v>1025</v>
      </c>
      <c r="B181" s="88" t="s">
        <v>250</v>
      </c>
      <c r="C181" s="88" t="s">
        <v>89</v>
      </c>
      <c r="D181" s="54">
        <v>1571.1</v>
      </c>
      <c r="E181" s="54">
        <v>1571.1</v>
      </c>
      <c r="F181" s="40" t="s">
        <v>700</v>
      </c>
    </row>
    <row r="182" spans="1:5" s="40" customFormat="1" ht="46.5">
      <c r="A182" s="87" t="s">
        <v>1084</v>
      </c>
      <c r="B182" s="88" t="s">
        <v>253</v>
      </c>
      <c r="C182" s="88"/>
      <c r="D182" s="54">
        <f>D183+D184</f>
        <v>3635</v>
      </c>
      <c r="E182" s="54">
        <f>E183+E184</f>
        <v>3635</v>
      </c>
    </row>
    <row r="183" spans="1:6" s="40" customFormat="1" ht="62.25">
      <c r="A183" s="87" t="s">
        <v>77</v>
      </c>
      <c r="B183" s="88" t="s">
        <v>253</v>
      </c>
      <c r="C183" s="88" t="s">
        <v>78</v>
      </c>
      <c r="D183" s="54">
        <v>3290</v>
      </c>
      <c r="E183" s="54">
        <v>3290</v>
      </c>
      <c r="F183" s="40" t="s">
        <v>698</v>
      </c>
    </row>
    <row r="184" spans="1:6" s="40" customFormat="1" ht="30.75">
      <c r="A184" s="87" t="s">
        <v>733</v>
      </c>
      <c r="B184" s="88" t="s">
        <v>253</v>
      </c>
      <c r="C184" s="88" t="s">
        <v>79</v>
      </c>
      <c r="D184" s="54">
        <v>345</v>
      </c>
      <c r="E184" s="54">
        <v>345</v>
      </c>
      <c r="F184" s="40" t="s">
        <v>698</v>
      </c>
    </row>
    <row r="185" spans="1:5" s="40" customFormat="1" ht="62.25">
      <c r="A185" s="87" t="s">
        <v>527</v>
      </c>
      <c r="B185" s="88" t="s">
        <v>251</v>
      </c>
      <c r="C185" s="88"/>
      <c r="D185" s="54">
        <f>D186</f>
        <v>998</v>
      </c>
      <c r="E185" s="54">
        <f>E186</f>
        <v>998</v>
      </c>
    </row>
    <row r="186" spans="1:6" s="40" customFormat="1" ht="62.25">
      <c r="A186" s="87" t="s">
        <v>77</v>
      </c>
      <c r="B186" s="88" t="s">
        <v>251</v>
      </c>
      <c r="C186" s="88" t="s">
        <v>78</v>
      </c>
      <c r="D186" s="54">
        <v>998</v>
      </c>
      <c r="E186" s="54">
        <v>998</v>
      </c>
      <c r="F186" s="40" t="s">
        <v>698</v>
      </c>
    </row>
    <row r="187" spans="1:5" s="40" customFormat="1" ht="46.5">
      <c r="A187" s="87" t="s">
        <v>528</v>
      </c>
      <c r="B187" s="88" t="s">
        <v>252</v>
      </c>
      <c r="C187" s="88"/>
      <c r="D187" s="54">
        <f>D188+D189</f>
        <v>268.3</v>
      </c>
      <c r="E187" s="54">
        <f>E188+E189</f>
        <v>268.3</v>
      </c>
    </row>
    <row r="188" spans="1:6" s="40" customFormat="1" ht="62.25">
      <c r="A188" s="87" t="s">
        <v>77</v>
      </c>
      <c r="B188" s="88" t="s">
        <v>252</v>
      </c>
      <c r="C188" s="88" t="s">
        <v>78</v>
      </c>
      <c r="D188" s="54">
        <v>145</v>
      </c>
      <c r="E188" s="54">
        <v>145</v>
      </c>
      <c r="F188" s="40" t="s">
        <v>698</v>
      </c>
    </row>
    <row r="189" spans="1:6" s="40" customFormat="1" ht="30.75">
      <c r="A189" s="87" t="s">
        <v>733</v>
      </c>
      <c r="B189" s="88" t="s">
        <v>252</v>
      </c>
      <c r="C189" s="88" t="s">
        <v>79</v>
      </c>
      <c r="D189" s="54">
        <v>123.3</v>
      </c>
      <c r="E189" s="54">
        <v>123.3</v>
      </c>
      <c r="F189" s="40" t="s">
        <v>698</v>
      </c>
    </row>
    <row r="190" spans="1:5" s="40" customFormat="1" ht="30.75">
      <c r="A190" s="87" t="s">
        <v>254</v>
      </c>
      <c r="B190" s="88" t="s">
        <v>255</v>
      </c>
      <c r="C190" s="88"/>
      <c r="D190" s="54">
        <f>D191</f>
        <v>0</v>
      </c>
      <c r="E190" s="54">
        <f>E191</f>
        <v>0</v>
      </c>
    </row>
    <row r="191" spans="1:7" s="198" customFormat="1" ht="15">
      <c r="A191" s="87" t="s">
        <v>735</v>
      </c>
      <c r="B191" s="88" t="s">
        <v>256</v>
      </c>
      <c r="C191" s="88"/>
      <c r="D191" s="54">
        <f>D192</f>
        <v>0</v>
      </c>
      <c r="E191" s="54">
        <f>E192</f>
        <v>0</v>
      </c>
      <c r="F191" s="40"/>
      <c r="G191" s="199"/>
    </row>
    <row r="192" spans="1:7" s="198" customFormat="1" ht="30.75">
      <c r="A192" s="87" t="s">
        <v>733</v>
      </c>
      <c r="B192" s="88" t="s">
        <v>256</v>
      </c>
      <c r="C192" s="88" t="s">
        <v>79</v>
      </c>
      <c r="D192" s="54">
        <v>0</v>
      </c>
      <c r="E192" s="54">
        <v>0</v>
      </c>
      <c r="F192" s="40" t="s">
        <v>122</v>
      </c>
      <c r="G192" s="199"/>
    </row>
    <row r="193" spans="1:6" s="198" customFormat="1" ht="78">
      <c r="A193" s="186" t="s">
        <v>257</v>
      </c>
      <c r="B193" s="86" t="s">
        <v>258</v>
      </c>
      <c r="C193" s="86"/>
      <c r="D193" s="144">
        <f>D194+D197+D200+D206+D212+D231+D238+D209</f>
        <v>53020.619999999995</v>
      </c>
      <c r="E193" s="144">
        <f>E194+E197+E200+E206+E212+E231+E238+E209</f>
        <v>51807.02</v>
      </c>
      <c r="F193" s="40"/>
    </row>
    <row r="194" spans="1:6" s="198" customFormat="1" ht="30.75">
      <c r="A194" s="87" t="s">
        <v>259</v>
      </c>
      <c r="B194" s="88" t="s">
        <v>260</v>
      </c>
      <c r="C194" s="88"/>
      <c r="D194" s="54">
        <f>D195</f>
        <v>2000</v>
      </c>
      <c r="E194" s="54">
        <f>E195</f>
        <v>2000</v>
      </c>
      <c r="F194" s="40"/>
    </row>
    <row r="195" spans="1:6" s="198" customFormat="1" ht="30.75">
      <c r="A195" s="87" t="s">
        <v>977</v>
      </c>
      <c r="B195" s="88" t="s">
        <v>978</v>
      </c>
      <c r="C195" s="88"/>
      <c r="D195" s="54">
        <f>D196</f>
        <v>2000</v>
      </c>
      <c r="E195" s="54">
        <f>E196</f>
        <v>2000</v>
      </c>
      <c r="F195" s="40"/>
    </row>
    <row r="196" spans="1:6" s="198" customFormat="1" ht="30.75">
      <c r="A196" s="87" t="s">
        <v>741</v>
      </c>
      <c r="B196" s="88" t="s">
        <v>978</v>
      </c>
      <c r="C196" s="88" t="s">
        <v>94</v>
      </c>
      <c r="D196" s="54">
        <v>2000</v>
      </c>
      <c r="E196" s="54">
        <v>2000</v>
      </c>
      <c r="F196" s="40"/>
    </row>
    <row r="197" spans="1:6" s="40" customFormat="1" ht="78">
      <c r="A197" s="87" t="s">
        <v>304</v>
      </c>
      <c r="B197" s="88" t="s">
        <v>264</v>
      </c>
      <c r="C197" s="88"/>
      <c r="D197" s="54">
        <f>D198</f>
        <v>8000</v>
      </c>
      <c r="E197" s="54">
        <f>E198</f>
        <v>8000</v>
      </c>
      <c r="F197" s="244" t="e">
        <f>F198+#REF!</f>
        <v>#REF!</v>
      </c>
    </row>
    <row r="198" spans="1:5" s="40" customFormat="1" ht="15">
      <c r="A198" s="87" t="s">
        <v>972</v>
      </c>
      <c r="B198" s="88" t="s">
        <v>979</v>
      </c>
      <c r="C198" s="88"/>
      <c r="D198" s="54">
        <f>D199</f>
        <v>8000</v>
      </c>
      <c r="E198" s="54">
        <f>E199</f>
        <v>8000</v>
      </c>
    </row>
    <row r="199" spans="1:5" s="40" customFormat="1" ht="30.75">
      <c r="A199" s="87" t="s">
        <v>741</v>
      </c>
      <c r="B199" s="88" t="s">
        <v>979</v>
      </c>
      <c r="C199" s="88" t="s">
        <v>94</v>
      </c>
      <c r="D199" s="54">
        <v>8000</v>
      </c>
      <c r="E199" s="54">
        <v>8000</v>
      </c>
    </row>
    <row r="200" spans="1:5" s="40" customFormat="1" ht="59.25" customHeight="1">
      <c r="A200" s="87" t="s">
        <v>305</v>
      </c>
      <c r="B200" s="88" t="s">
        <v>265</v>
      </c>
      <c r="C200" s="88"/>
      <c r="D200" s="54">
        <f>D201+D204</f>
        <v>13150</v>
      </c>
      <c r="E200" s="54">
        <f>E201+E204</f>
        <v>13150</v>
      </c>
    </row>
    <row r="201" spans="1:5" s="40" customFormat="1" ht="30.75">
      <c r="A201" s="87" t="s">
        <v>530</v>
      </c>
      <c r="B201" s="88" t="s">
        <v>266</v>
      </c>
      <c r="C201" s="88"/>
      <c r="D201" s="54">
        <f>D202+D203</f>
        <v>5050</v>
      </c>
      <c r="E201" s="54">
        <f>E202+E203</f>
        <v>5050</v>
      </c>
    </row>
    <row r="202" spans="1:6" s="40" customFormat="1" ht="30.75">
      <c r="A202" s="87" t="s">
        <v>733</v>
      </c>
      <c r="B202" s="88" t="s">
        <v>266</v>
      </c>
      <c r="C202" s="88" t="s">
        <v>79</v>
      </c>
      <c r="D202" s="54">
        <v>50</v>
      </c>
      <c r="E202" s="54">
        <v>50</v>
      </c>
      <c r="F202" s="40" t="s">
        <v>122</v>
      </c>
    </row>
    <row r="203" spans="1:5" s="40" customFormat="1" ht="33" customHeight="1">
      <c r="A203" s="87" t="s">
        <v>1025</v>
      </c>
      <c r="B203" s="88" t="s">
        <v>266</v>
      </c>
      <c r="C203" s="88" t="s">
        <v>89</v>
      </c>
      <c r="D203" s="54">
        <v>5000</v>
      </c>
      <c r="E203" s="54">
        <v>5000</v>
      </c>
    </row>
    <row r="204" spans="1:5" s="40" customFormat="1" ht="78">
      <c r="A204" s="87" t="s">
        <v>386</v>
      </c>
      <c r="B204" s="88" t="s">
        <v>267</v>
      </c>
      <c r="C204" s="88"/>
      <c r="D204" s="54">
        <f>D205</f>
        <v>8100</v>
      </c>
      <c r="E204" s="54">
        <f>E205</f>
        <v>8100</v>
      </c>
    </row>
    <row r="205" spans="1:6" s="40" customFormat="1" ht="15">
      <c r="A205" s="87" t="s">
        <v>1025</v>
      </c>
      <c r="B205" s="88" t="s">
        <v>267</v>
      </c>
      <c r="C205" s="88" t="s">
        <v>89</v>
      </c>
      <c r="D205" s="54">
        <v>8100</v>
      </c>
      <c r="E205" s="54">
        <v>8100</v>
      </c>
      <c r="F205" s="40" t="s">
        <v>698</v>
      </c>
    </row>
    <row r="206" spans="1:5" s="40" customFormat="1" ht="55.5" customHeight="1">
      <c r="A206" s="87" t="s">
        <v>268</v>
      </c>
      <c r="B206" s="88" t="s">
        <v>314</v>
      </c>
      <c r="C206" s="88"/>
      <c r="D206" s="54">
        <f>D207</f>
        <v>100</v>
      </c>
      <c r="E206" s="54">
        <f>E207</f>
        <v>100</v>
      </c>
    </row>
    <row r="207" spans="1:5" s="40" customFormat="1" ht="78">
      <c r="A207" s="87" t="s">
        <v>986</v>
      </c>
      <c r="B207" s="88" t="s">
        <v>987</v>
      </c>
      <c r="C207" s="88"/>
      <c r="D207" s="54">
        <f>D208</f>
        <v>100</v>
      </c>
      <c r="E207" s="54">
        <f>E208</f>
        <v>100</v>
      </c>
    </row>
    <row r="208" spans="1:6" s="40" customFormat="1" ht="30.75">
      <c r="A208" s="87" t="s">
        <v>733</v>
      </c>
      <c r="B208" s="88" t="s">
        <v>987</v>
      </c>
      <c r="C208" s="88" t="s">
        <v>79</v>
      </c>
      <c r="D208" s="54">
        <v>100</v>
      </c>
      <c r="E208" s="54">
        <v>100</v>
      </c>
      <c r="F208" s="40" t="s">
        <v>122</v>
      </c>
    </row>
    <row r="209" spans="1:5" s="40" customFormat="1" ht="30.75">
      <c r="A209" s="156" t="s">
        <v>826</v>
      </c>
      <c r="B209" s="88" t="s">
        <v>827</v>
      </c>
      <c r="C209" s="88"/>
      <c r="D209" s="113">
        <f>D210</f>
        <v>4255.22</v>
      </c>
      <c r="E209" s="113">
        <f>E210</f>
        <v>4255.22</v>
      </c>
    </row>
    <row r="210" spans="1:5" s="40" customFormat="1" ht="46.5">
      <c r="A210" s="156" t="s">
        <v>117</v>
      </c>
      <c r="B210" s="88" t="s">
        <v>312</v>
      </c>
      <c r="C210" s="88"/>
      <c r="D210" s="113">
        <f>D211</f>
        <v>4255.22</v>
      </c>
      <c r="E210" s="113">
        <f>E211</f>
        <v>4255.22</v>
      </c>
    </row>
    <row r="211" spans="1:5" s="40" customFormat="1" ht="30.75">
      <c r="A211" s="156" t="s">
        <v>741</v>
      </c>
      <c r="B211" s="88" t="s">
        <v>312</v>
      </c>
      <c r="C211" s="88" t="s">
        <v>94</v>
      </c>
      <c r="D211" s="113">
        <v>4255.22</v>
      </c>
      <c r="E211" s="113">
        <v>4255.22</v>
      </c>
    </row>
    <row r="212" spans="1:5" s="40" customFormat="1" ht="61.5" customHeight="1">
      <c r="A212" s="87" t="s">
        <v>828</v>
      </c>
      <c r="B212" s="88" t="s">
        <v>829</v>
      </c>
      <c r="C212" s="88"/>
      <c r="D212" s="113">
        <f>D213+D215+D223+D219+D221+D227+D229+D225+D217</f>
        <v>20977.2</v>
      </c>
      <c r="E212" s="113">
        <f>E213+E215+E223+E219+E221+E227+E229+E225+E217</f>
        <v>20013.7</v>
      </c>
    </row>
    <row r="213" spans="1:5" s="40" customFormat="1" ht="46.5">
      <c r="A213" s="87" t="s">
        <v>6</v>
      </c>
      <c r="B213" s="88" t="s">
        <v>389</v>
      </c>
      <c r="C213" s="88"/>
      <c r="D213" s="54">
        <f>D214</f>
        <v>383.9</v>
      </c>
      <c r="E213" s="54">
        <f>E214</f>
        <v>383.9</v>
      </c>
    </row>
    <row r="214" spans="1:5" s="40" customFormat="1" ht="15">
      <c r="A214" s="87" t="s">
        <v>91</v>
      </c>
      <c r="B214" s="88" t="s">
        <v>389</v>
      </c>
      <c r="C214" s="88" t="s">
        <v>90</v>
      </c>
      <c r="D214" s="54">
        <v>383.9</v>
      </c>
      <c r="E214" s="54">
        <v>383.9</v>
      </c>
    </row>
    <row r="215" spans="1:5" s="40" customFormat="1" ht="46.5">
      <c r="A215" s="87" t="s">
        <v>7</v>
      </c>
      <c r="B215" s="88" t="s">
        <v>390</v>
      </c>
      <c r="C215" s="88"/>
      <c r="D215" s="54">
        <f>D216</f>
        <v>1162.2</v>
      </c>
      <c r="E215" s="54">
        <f>E216</f>
        <v>1162.2</v>
      </c>
    </row>
    <row r="216" spans="1:5" s="40" customFormat="1" ht="15">
      <c r="A216" s="87" t="s">
        <v>91</v>
      </c>
      <c r="B216" s="88" t="s">
        <v>390</v>
      </c>
      <c r="C216" s="88" t="s">
        <v>90</v>
      </c>
      <c r="D216" s="54">
        <v>1162.2</v>
      </c>
      <c r="E216" s="54">
        <v>1162.2</v>
      </c>
    </row>
    <row r="217" spans="1:5" s="40" customFormat="1" ht="46.5">
      <c r="A217" s="156" t="s">
        <v>1105</v>
      </c>
      <c r="B217" s="88" t="s">
        <v>1106</v>
      </c>
      <c r="C217" s="88"/>
      <c r="D217" s="54">
        <f>D218</f>
        <v>5589.3</v>
      </c>
      <c r="E217" s="54">
        <f>E218</f>
        <v>5589.3</v>
      </c>
    </row>
    <row r="218" spans="1:5" s="40" customFormat="1" ht="15">
      <c r="A218" s="156" t="s">
        <v>91</v>
      </c>
      <c r="B218" s="88" t="s">
        <v>1106</v>
      </c>
      <c r="C218" s="88" t="s">
        <v>90</v>
      </c>
      <c r="D218" s="54">
        <v>5589.3</v>
      </c>
      <c r="E218" s="54">
        <v>5589.3</v>
      </c>
    </row>
    <row r="219" spans="1:5" s="40" customFormat="1" ht="92.25" customHeight="1">
      <c r="A219" s="87" t="s">
        <v>755</v>
      </c>
      <c r="B219" s="88" t="s">
        <v>334</v>
      </c>
      <c r="C219" s="88"/>
      <c r="D219" s="54">
        <f>D220</f>
        <v>8686</v>
      </c>
      <c r="E219" s="54">
        <f>E220</f>
        <v>8686</v>
      </c>
    </row>
    <row r="220" spans="1:6" s="40" customFormat="1" ht="30.75">
      <c r="A220" s="87" t="s">
        <v>741</v>
      </c>
      <c r="B220" s="88" t="s">
        <v>334</v>
      </c>
      <c r="C220" s="88" t="s">
        <v>94</v>
      </c>
      <c r="D220" s="54">
        <v>8686</v>
      </c>
      <c r="E220" s="54">
        <v>8686</v>
      </c>
      <c r="F220" s="40" t="s">
        <v>698</v>
      </c>
    </row>
    <row r="221" spans="1:5" s="40" customFormat="1" ht="90" customHeight="1">
      <c r="A221" s="87" t="s">
        <v>116</v>
      </c>
      <c r="B221" s="88" t="s">
        <v>831</v>
      </c>
      <c r="C221" s="88"/>
      <c r="D221" s="54">
        <f>D222</f>
        <v>500</v>
      </c>
      <c r="E221" s="54">
        <f>E222</f>
        <v>500</v>
      </c>
    </row>
    <row r="222" spans="1:6" s="40" customFormat="1" ht="43.5" customHeight="1">
      <c r="A222" s="87" t="s">
        <v>733</v>
      </c>
      <c r="B222" s="88" t="s">
        <v>831</v>
      </c>
      <c r="C222" s="88" t="s">
        <v>79</v>
      </c>
      <c r="D222" s="54">
        <v>500</v>
      </c>
      <c r="E222" s="54">
        <v>500</v>
      </c>
      <c r="F222" s="40" t="s">
        <v>698</v>
      </c>
    </row>
    <row r="223" spans="1:5" s="40" customFormat="1" ht="30.75">
      <c r="A223" s="87" t="s">
        <v>473</v>
      </c>
      <c r="B223" s="88" t="s">
        <v>391</v>
      </c>
      <c r="C223" s="88"/>
      <c r="D223" s="54">
        <f>D224</f>
        <v>0</v>
      </c>
      <c r="E223" s="54">
        <f>E224</f>
        <v>0</v>
      </c>
    </row>
    <row r="224" spans="1:5" s="40" customFormat="1" ht="15">
      <c r="A224" s="87" t="s">
        <v>91</v>
      </c>
      <c r="B224" s="88" t="s">
        <v>391</v>
      </c>
      <c r="C224" s="88" t="s">
        <v>90</v>
      </c>
      <c r="D224" s="54">
        <v>0</v>
      </c>
      <c r="E224" s="54">
        <v>0</v>
      </c>
    </row>
    <row r="225" spans="1:5" s="40" customFormat="1" ht="30.75">
      <c r="A225" s="87" t="s">
        <v>5</v>
      </c>
      <c r="B225" s="88" t="s">
        <v>130</v>
      </c>
      <c r="C225" s="88"/>
      <c r="D225" s="54">
        <f>D226</f>
        <v>3175.8</v>
      </c>
      <c r="E225" s="54">
        <f>E226</f>
        <v>2212.3</v>
      </c>
    </row>
    <row r="226" spans="1:5" s="40" customFormat="1" ht="15">
      <c r="A226" s="87" t="s">
        <v>91</v>
      </c>
      <c r="B226" s="88" t="s">
        <v>130</v>
      </c>
      <c r="C226" s="88" t="s">
        <v>90</v>
      </c>
      <c r="D226" s="54">
        <v>3175.8</v>
      </c>
      <c r="E226" s="54">
        <v>2212.3</v>
      </c>
    </row>
    <row r="227" spans="1:5" s="40" customFormat="1" ht="46.5">
      <c r="A227" s="87" t="s">
        <v>8</v>
      </c>
      <c r="B227" s="88" t="s">
        <v>975</v>
      </c>
      <c r="C227" s="88"/>
      <c r="D227" s="54">
        <f>D228</f>
        <v>800</v>
      </c>
      <c r="E227" s="54">
        <f>E228</f>
        <v>800</v>
      </c>
    </row>
    <row r="228" spans="1:6" s="40" customFormat="1" ht="23.25" customHeight="1">
      <c r="A228" s="87" t="s">
        <v>91</v>
      </c>
      <c r="B228" s="88" t="s">
        <v>975</v>
      </c>
      <c r="C228" s="88" t="s">
        <v>90</v>
      </c>
      <c r="D228" s="54">
        <v>800</v>
      </c>
      <c r="E228" s="54">
        <v>800</v>
      </c>
      <c r="F228" s="40" t="s">
        <v>122</v>
      </c>
    </row>
    <row r="229" spans="1:6" s="198" customFormat="1" ht="46.5">
      <c r="A229" s="87" t="s">
        <v>9</v>
      </c>
      <c r="B229" s="88" t="s">
        <v>632</v>
      </c>
      <c r="C229" s="88"/>
      <c r="D229" s="54">
        <f>D230</f>
        <v>680</v>
      </c>
      <c r="E229" s="54">
        <f>E230</f>
        <v>680</v>
      </c>
      <c r="F229" s="40"/>
    </row>
    <row r="230" spans="1:6" s="198" customFormat="1" ht="27.75" customHeight="1">
      <c r="A230" s="87" t="s">
        <v>91</v>
      </c>
      <c r="B230" s="88" t="s">
        <v>632</v>
      </c>
      <c r="C230" s="88" t="s">
        <v>90</v>
      </c>
      <c r="D230" s="54">
        <v>680</v>
      </c>
      <c r="E230" s="54">
        <v>680</v>
      </c>
      <c r="F230" s="40" t="s">
        <v>122</v>
      </c>
    </row>
    <row r="231" spans="1:6" s="198" customFormat="1" ht="30.75">
      <c r="A231" s="87" t="s">
        <v>855</v>
      </c>
      <c r="B231" s="88" t="s">
        <v>856</v>
      </c>
      <c r="C231" s="88"/>
      <c r="D231" s="54">
        <f>D232+D234+D236</f>
        <v>2750</v>
      </c>
      <c r="E231" s="54">
        <f>E232+E234+E236</f>
        <v>2750</v>
      </c>
      <c r="F231" s="40"/>
    </row>
    <row r="232" spans="1:5" s="40" customFormat="1" ht="55.5" customHeight="1">
      <c r="A232" s="87" t="s">
        <v>705</v>
      </c>
      <c r="B232" s="88" t="s">
        <v>876</v>
      </c>
      <c r="C232" s="88"/>
      <c r="D232" s="54">
        <f>D233</f>
        <v>1050</v>
      </c>
      <c r="E232" s="54">
        <f>E233</f>
        <v>1050</v>
      </c>
    </row>
    <row r="233" spans="1:6" s="40" customFormat="1" ht="30.75">
      <c r="A233" s="87" t="s">
        <v>733</v>
      </c>
      <c r="B233" s="88" t="s">
        <v>876</v>
      </c>
      <c r="C233" s="88" t="s">
        <v>79</v>
      </c>
      <c r="D233" s="54">
        <v>1050</v>
      </c>
      <c r="E233" s="54">
        <v>1050</v>
      </c>
      <c r="F233" s="40" t="s">
        <v>122</v>
      </c>
    </row>
    <row r="234" spans="1:5" s="40" customFormat="1" ht="30.75">
      <c r="A234" s="87" t="s">
        <v>411</v>
      </c>
      <c r="B234" s="88" t="s">
        <v>877</v>
      </c>
      <c r="C234" s="88"/>
      <c r="D234" s="54">
        <f>D235</f>
        <v>600</v>
      </c>
      <c r="E234" s="54">
        <f>E235</f>
        <v>600</v>
      </c>
    </row>
    <row r="235" spans="1:6" s="40" customFormat="1" ht="30.75">
      <c r="A235" s="87" t="s">
        <v>733</v>
      </c>
      <c r="B235" s="88" t="s">
        <v>877</v>
      </c>
      <c r="C235" s="88" t="s">
        <v>79</v>
      </c>
      <c r="D235" s="54">
        <v>600</v>
      </c>
      <c r="E235" s="54">
        <v>600</v>
      </c>
      <c r="F235" s="40" t="s">
        <v>122</v>
      </c>
    </row>
    <row r="236" spans="1:5" s="40" customFormat="1" ht="15">
      <c r="A236" s="87" t="s">
        <v>898</v>
      </c>
      <c r="B236" s="88" t="s">
        <v>878</v>
      </c>
      <c r="C236" s="88"/>
      <c r="D236" s="54">
        <f>D237</f>
        <v>1100</v>
      </c>
      <c r="E236" s="54">
        <f>E237</f>
        <v>1100</v>
      </c>
    </row>
    <row r="237" spans="1:6" s="40" customFormat="1" ht="30.75">
      <c r="A237" s="87" t="s">
        <v>733</v>
      </c>
      <c r="B237" s="88" t="s">
        <v>878</v>
      </c>
      <c r="C237" s="88" t="s">
        <v>79</v>
      </c>
      <c r="D237" s="54">
        <v>1100</v>
      </c>
      <c r="E237" s="54">
        <v>1100</v>
      </c>
      <c r="F237" s="40" t="s">
        <v>122</v>
      </c>
    </row>
    <row r="238" spans="1:6" s="198" customFormat="1" ht="30.75">
      <c r="A238" s="87" t="s">
        <v>875</v>
      </c>
      <c r="B238" s="88" t="s">
        <v>879</v>
      </c>
      <c r="C238" s="88"/>
      <c r="D238" s="54">
        <f>D239+D241+D243</f>
        <v>1788.2</v>
      </c>
      <c r="E238" s="54">
        <f>E239+E241+E243</f>
        <v>1538.1000000000001</v>
      </c>
      <c r="F238" s="40"/>
    </row>
    <row r="239" spans="1:5" s="40" customFormat="1" ht="15">
      <c r="A239" s="87" t="s">
        <v>980</v>
      </c>
      <c r="B239" s="88" t="s">
        <v>981</v>
      </c>
      <c r="C239" s="88"/>
      <c r="D239" s="54">
        <f>D240</f>
        <v>1308.5</v>
      </c>
      <c r="E239" s="54">
        <f>E240</f>
        <v>1058.4</v>
      </c>
    </row>
    <row r="240" spans="1:6" s="40" customFormat="1" ht="30.75">
      <c r="A240" s="87" t="s">
        <v>733</v>
      </c>
      <c r="B240" s="88" t="s">
        <v>981</v>
      </c>
      <c r="C240" s="88" t="s">
        <v>79</v>
      </c>
      <c r="D240" s="54">
        <v>1308.5</v>
      </c>
      <c r="E240" s="54">
        <v>1058.4</v>
      </c>
      <c r="F240" s="40" t="s">
        <v>122</v>
      </c>
    </row>
    <row r="241" spans="1:5" s="40" customFormat="1" ht="56.25" customHeight="1">
      <c r="A241" s="87" t="s">
        <v>745</v>
      </c>
      <c r="B241" s="88" t="s">
        <v>298</v>
      </c>
      <c r="C241" s="88"/>
      <c r="D241" s="54">
        <f>D242</f>
        <v>429.7</v>
      </c>
      <c r="E241" s="54">
        <f>E242</f>
        <v>429.7</v>
      </c>
    </row>
    <row r="242" spans="1:6" s="40" customFormat="1" ht="39" customHeight="1">
      <c r="A242" s="87" t="s">
        <v>733</v>
      </c>
      <c r="B242" s="88" t="s">
        <v>298</v>
      </c>
      <c r="C242" s="88" t="s">
        <v>79</v>
      </c>
      <c r="D242" s="54">
        <v>429.7</v>
      </c>
      <c r="E242" s="54">
        <v>429.7</v>
      </c>
      <c r="F242" s="40" t="s">
        <v>698</v>
      </c>
    </row>
    <row r="243" spans="1:5" s="40" customFormat="1" ht="62.25">
      <c r="A243" s="87" t="s">
        <v>985</v>
      </c>
      <c r="B243" s="88" t="s">
        <v>984</v>
      </c>
      <c r="C243" s="88"/>
      <c r="D243" s="54">
        <f>D244</f>
        <v>50</v>
      </c>
      <c r="E243" s="54">
        <f>E244</f>
        <v>50</v>
      </c>
    </row>
    <row r="244" spans="1:5" s="40" customFormat="1" ht="30.75">
      <c r="A244" s="87" t="s">
        <v>733</v>
      </c>
      <c r="B244" s="88" t="s">
        <v>984</v>
      </c>
      <c r="C244" s="88" t="s">
        <v>79</v>
      </c>
      <c r="D244" s="54">
        <v>50</v>
      </c>
      <c r="E244" s="54">
        <v>50</v>
      </c>
    </row>
    <row r="245" spans="1:6" s="198" customFormat="1" ht="46.5">
      <c r="A245" s="186" t="s">
        <v>767</v>
      </c>
      <c r="B245" s="235" t="s">
        <v>832</v>
      </c>
      <c r="C245" s="86"/>
      <c r="D245" s="193">
        <f>D246+D252</f>
        <v>77029</v>
      </c>
      <c r="E245" s="193">
        <f>E246+E252</f>
        <v>78682</v>
      </c>
      <c r="F245" s="40"/>
    </row>
    <row r="246" spans="1:6" s="198" customFormat="1" ht="30.75">
      <c r="A246" s="87" t="s">
        <v>833</v>
      </c>
      <c r="B246" s="42" t="s">
        <v>834</v>
      </c>
      <c r="C246" s="88"/>
      <c r="D246" s="54">
        <f>D247+D250</f>
        <v>76749</v>
      </c>
      <c r="E246" s="54">
        <f>E247+E250</f>
        <v>78402</v>
      </c>
      <c r="F246" s="40"/>
    </row>
    <row r="247" spans="1:5" s="40" customFormat="1" ht="25.5" customHeight="1">
      <c r="A247" s="87" t="s">
        <v>437</v>
      </c>
      <c r="B247" s="88" t="s">
        <v>835</v>
      </c>
      <c r="C247" s="88"/>
      <c r="D247" s="54">
        <f>D248+D249</f>
        <v>21579</v>
      </c>
      <c r="E247" s="54">
        <f>E248+E249</f>
        <v>22397</v>
      </c>
    </row>
    <row r="248" spans="1:5" s="40" customFormat="1" ht="50.25" customHeight="1">
      <c r="A248" s="87" t="s">
        <v>733</v>
      </c>
      <c r="B248" s="88" t="s">
        <v>835</v>
      </c>
      <c r="C248" s="88" t="s">
        <v>79</v>
      </c>
      <c r="D248" s="54">
        <v>16832</v>
      </c>
      <c r="E248" s="54">
        <v>17650</v>
      </c>
    </row>
    <row r="249" spans="1:6" s="40" customFormat="1" ht="15">
      <c r="A249" s="87" t="s">
        <v>1025</v>
      </c>
      <c r="B249" s="88" t="s">
        <v>835</v>
      </c>
      <c r="C249" s="88" t="s">
        <v>89</v>
      </c>
      <c r="D249" s="54">
        <v>4747</v>
      </c>
      <c r="E249" s="54">
        <v>4747</v>
      </c>
      <c r="F249" s="40" t="s">
        <v>699</v>
      </c>
    </row>
    <row r="250" spans="1:5" s="40" customFormat="1" ht="57" customHeight="1">
      <c r="A250" s="87" t="s">
        <v>996</v>
      </c>
      <c r="B250" s="88" t="s">
        <v>995</v>
      </c>
      <c r="C250" s="88"/>
      <c r="D250" s="54">
        <f>D251</f>
        <v>55170</v>
      </c>
      <c r="E250" s="54">
        <f>E251</f>
        <v>56005</v>
      </c>
    </row>
    <row r="251" spans="1:5" s="40" customFormat="1" ht="30.75">
      <c r="A251" s="87" t="s">
        <v>733</v>
      </c>
      <c r="B251" s="88" t="s">
        <v>995</v>
      </c>
      <c r="C251" s="88" t="s">
        <v>79</v>
      </c>
      <c r="D251" s="54">
        <v>55170</v>
      </c>
      <c r="E251" s="54">
        <v>56005</v>
      </c>
    </row>
    <row r="252" spans="1:5" s="40" customFormat="1" ht="46.5">
      <c r="A252" s="87" t="s">
        <v>836</v>
      </c>
      <c r="B252" s="88" t="s">
        <v>837</v>
      </c>
      <c r="C252" s="88"/>
      <c r="D252" s="54">
        <f>D253</f>
        <v>280</v>
      </c>
      <c r="E252" s="54">
        <f>E253</f>
        <v>280</v>
      </c>
    </row>
    <row r="253" spans="1:5" s="40" customFormat="1" ht="33" customHeight="1">
      <c r="A253" s="87" t="s">
        <v>105</v>
      </c>
      <c r="B253" s="42" t="s">
        <v>838</v>
      </c>
      <c r="C253" s="204"/>
      <c r="D253" s="54">
        <f>D254</f>
        <v>280</v>
      </c>
      <c r="E253" s="54">
        <f>E254</f>
        <v>280</v>
      </c>
    </row>
    <row r="254" spans="1:6" s="40" customFormat="1" ht="15">
      <c r="A254" s="87" t="s">
        <v>80</v>
      </c>
      <c r="B254" s="42" t="s">
        <v>838</v>
      </c>
      <c r="C254" s="88" t="s">
        <v>81</v>
      </c>
      <c r="D254" s="54">
        <v>280</v>
      </c>
      <c r="E254" s="54">
        <v>280</v>
      </c>
      <c r="F254" s="40" t="s">
        <v>122</v>
      </c>
    </row>
    <row r="255" spans="1:6" s="198" customFormat="1" ht="60" customHeight="1">
      <c r="A255" s="186" t="s">
        <v>839</v>
      </c>
      <c r="B255" s="86" t="s">
        <v>840</v>
      </c>
      <c r="C255" s="86"/>
      <c r="D255" s="193">
        <v>0</v>
      </c>
      <c r="E255" s="193">
        <v>0</v>
      </c>
      <c r="F255" s="40"/>
    </row>
    <row r="256" spans="1:6" s="198" customFormat="1" ht="79.5" customHeight="1">
      <c r="A256" s="186" t="s">
        <v>841</v>
      </c>
      <c r="B256" s="86" t="s">
        <v>842</v>
      </c>
      <c r="C256" s="86"/>
      <c r="D256" s="193">
        <f>D257+D260+D265</f>
        <v>3194</v>
      </c>
      <c r="E256" s="193">
        <f>E257+E260+E265</f>
        <v>3195</v>
      </c>
      <c r="F256" s="40"/>
    </row>
    <row r="257" spans="1:6" s="198" customFormat="1" ht="46.5">
      <c r="A257" s="87" t="s">
        <v>306</v>
      </c>
      <c r="B257" s="88" t="s">
        <v>843</v>
      </c>
      <c r="C257" s="88"/>
      <c r="D257" s="54">
        <f>D258</f>
        <v>800</v>
      </c>
      <c r="E257" s="54">
        <f>E258</f>
        <v>800</v>
      </c>
      <c r="F257" s="40"/>
    </row>
    <row r="258" spans="1:5" s="40" customFormat="1" ht="15">
      <c r="A258" s="87" t="s">
        <v>789</v>
      </c>
      <c r="B258" s="88" t="s">
        <v>844</v>
      </c>
      <c r="C258" s="88"/>
      <c r="D258" s="54">
        <f>D259</f>
        <v>800</v>
      </c>
      <c r="E258" s="54">
        <f>E259</f>
        <v>800</v>
      </c>
    </row>
    <row r="259" spans="1:6" s="40" customFormat="1" ht="30" customHeight="1">
      <c r="A259" s="87" t="s">
        <v>80</v>
      </c>
      <c r="B259" s="88" t="s">
        <v>844</v>
      </c>
      <c r="C259" s="88" t="s">
        <v>81</v>
      </c>
      <c r="D259" s="54">
        <v>800</v>
      </c>
      <c r="E259" s="54">
        <v>800</v>
      </c>
      <c r="F259" s="40" t="s">
        <v>122</v>
      </c>
    </row>
    <row r="260" spans="1:5" s="40" customFormat="1" ht="57" customHeight="1">
      <c r="A260" s="87" t="s">
        <v>307</v>
      </c>
      <c r="B260" s="88" t="s">
        <v>845</v>
      </c>
      <c r="C260" s="88"/>
      <c r="D260" s="54">
        <f>D261</f>
        <v>2294</v>
      </c>
      <c r="E260" s="54">
        <f>E261</f>
        <v>2295</v>
      </c>
    </row>
    <row r="261" spans="1:5" s="40" customFormat="1" ht="15">
      <c r="A261" s="87" t="s">
        <v>438</v>
      </c>
      <c r="B261" s="88" t="s">
        <v>846</v>
      </c>
      <c r="C261" s="88"/>
      <c r="D261" s="54">
        <f>D262+D263+D264</f>
        <v>2294</v>
      </c>
      <c r="E261" s="54">
        <f>E262+E263+E264</f>
        <v>2295</v>
      </c>
    </row>
    <row r="262" spans="1:6" s="40" customFormat="1" ht="83.25" customHeight="1">
      <c r="A262" s="87" t="s">
        <v>77</v>
      </c>
      <c r="B262" s="88" t="s">
        <v>846</v>
      </c>
      <c r="C262" s="88" t="s">
        <v>78</v>
      </c>
      <c r="D262" s="54">
        <v>1934</v>
      </c>
      <c r="E262" s="54">
        <v>1934</v>
      </c>
      <c r="F262" s="40" t="s">
        <v>122</v>
      </c>
    </row>
    <row r="263" spans="1:6" s="40" customFormat="1" ht="48.75" customHeight="1">
      <c r="A263" s="87" t="s">
        <v>733</v>
      </c>
      <c r="B263" s="88" t="s">
        <v>846</v>
      </c>
      <c r="C263" s="88" t="s">
        <v>79</v>
      </c>
      <c r="D263" s="54">
        <v>355</v>
      </c>
      <c r="E263" s="54">
        <v>356</v>
      </c>
      <c r="F263" s="40" t="s">
        <v>122</v>
      </c>
    </row>
    <row r="264" spans="1:6" s="40" customFormat="1" ht="15">
      <c r="A264" s="87" t="s">
        <v>80</v>
      </c>
      <c r="B264" s="88" t="s">
        <v>846</v>
      </c>
      <c r="C264" s="88" t="s">
        <v>81</v>
      </c>
      <c r="D264" s="54">
        <v>5</v>
      </c>
      <c r="E264" s="54">
        <v>5</v>
      </c>
      <c r="F264" s="40" t="s">
        <v>122</v>
      </c>
    </row>
    <row r="265" spans="1:5" s="40" customFormat="1" ht="46.5">
      <c r="A265" s="87" t="s">
        <v>349</v>
      </c>
      <c r="B265" s="88" t="s">
        <v>350</v>
      </c>
      <c r="C265" s="88"/>
      <c r="D265" s="54">
        <f>D266</f>
        <v>100</v>
      </c>
      <c r="E265" s="54">
        <f>E266</f>
        <v>100</v>
      </c>
    </row>
    <row r="266" spans="1:5" s="40" customFormat="1" ht="30.75">
      <c r="A266" s="87" t="s">
        <v>973</v>
      </c>
      <c r="B266" s="88" t="s">
        <v>351</v>
      </c>
      <c r="C266" s="88"/>
      <c r="D266" s="54">
        <f>D267</f>
        <v>100</v>
      </c>
      <c r="E266" s="54">
        <f>E267</f>
        <v>100</v>
      </c>
    </row>
    <row r="267" spans="1:5" s="40" customFormat="1" ht="30.75">
      <c r="A267" s="87" t="s">
        <v>733</v>
      </c>
      <c r="B267" s="88" t="s">
        <v>351</v>
      </c>
      <c r="C267" s="88" t="s">
        <v>79</v>
      </c>
      <c r="D267" s="54">
        <v>100</v>
      </c>
      <c r="E267" s="54">
        <v>100</v>
      </c>
    </row>
    <row r="268" spans="1:5" s="40" customFormat="1" ht="65.25" customHeight="1">
      <c r="A268" s="186" t="s">
        <v>847</v>
      </c>
      <c r="B268" s="86" t="s">
        <v>848</v>
      </c>
      <c r="C268" s="86"/>
      <c r="D268" s="193">
        <f>D269+D272+D273</f>
        <v>960</v>
      </c>
      <c r="E268" s="193">
        <f>E269+E272+E273</f>
        <v>960</v>
      </c>
    </row>
    <row r="269" spans="1:5" s="40" customFormat="1" ht="46.5">
      <c r="A269" s="87" t="s">
        <v>308</v>
      </c>
      <c r="B269" s="88" t="s">
        <v>849</v>
      </c>
      <c r="C269" s="86"/>
      <c r="D269" s="54">
        <f>D270</f>
        <v>760</v>
      </c>
      <c r="E269" s="54">
        <f>E270</f>
        <v>760</v>
      </c>
    </row>
    <row r="270" spans="1:5" s="40" customFormat="1" ht="15">
      <c r="A270" s="87" t="s">
        <v>438</v>
      </c>
      <c r="B270" s="88" t="s">
        <v>850</v>
      </c>
      <c r="C270" s="88"/>
      <c r="D270" s="54">
        <f>D271</f>
        <v>760</v>
      </c>
      <c r="E270" s="54">
        <f>E271</f>
        <v>760</v>
      </c>
    </row>
    <row r="271" spans="1:6" s="40" customFormat="1" ht="30.75">
      <c r="A271" s="87" t="s">
        <v>733</v>
      </c>
      <c r="B271" s="88" t="s">
        <v>850</v>
      </c>
      <c r="C271" s="88" t="s">
        <v>79</v>
      </c>
      <c r="D271" s="54">
        <v>760</v>
      </c>
      <c r="E271" s="54">
        <v>760</v>
      </c>
      <c r="F271" s="40" t="s">
        <v>122</v>
      </c>
    </row>
    <row r="272" spans="1:5" s="40" customFormat="1" ht="46.5">
      <c r="A272" s="87" t="s">
        <v>309</v>
      </c>
      <c r="B272" s="88" t="s">
        <v>851</v>
      </c>
      <c r="C272" s="88"/>
      <c r="D272" s="54">
        <v>0</v>
      </c>
      <c r="E272" s="54">
        <v>0</v>
      </c>
    </row>
    <row r="273" spans="1:5" s="40" customFormat="1" ht="30.75">
      <c r="A273" s="87" t="s">
        <v>852</v>
      </c>
      <c r="B273" s="88" t="s">
        <v>854</v>
      </c>
      <c r="C273" s="88"/>
      <c r="D273" s="54">
        <f>D274</f>
        <v>200</v>
      </c>
      <c r="E273" s="54">
        <f>E274</f>
        <v>200</v>
      </c>
    </row>
    <row r="274" spans="1:5" s="40" customFormat="1" ht="30.75">
      <c r="A274" s="87" t="s">
        <v>451</v>
      </c>
      <c r="B274" s="88" t="s">
        <v>853</v>
      </c>
      <c r="C274" s="88"/>
      <c r="D274" s="54">
        <f>D275</f>
        <v>200</v>
      </c>
      <c r="E274" s="54">
        <f>E275</f>
        <v>200</v>
      </c>
    </row>
    <row r="275" spans="1:6" s="40" customFormat="1" ht="30.75">
      <c r="A275" s="87" t="s">
        <v>86</v>
      </c>
      <c r="B275" s="88" t="s">
        <v>853</v>
      </c>
      <c r="C275" s="88" t="s">
        <v>87</v>
      </c>
      <c r="D275" s="54">
        <v>200</v>
      </c>
      <c r="E275" s="54">
        <v>200</v>
      </c>
      <c r="F275" s="40" t="s">
        <v>122</v>
      </c>
    </row>
    <row r="276" spans="1:7" s="151" customFormat="1" ht="15">
      <c r="A276" s="245" t="s">
        <v>76</v>
      </c>
      <c r="B276" s="86" t="s">
        <v>311</v>
      </c>
      <c r="C276" s="86"/>
      <c r="D276" s="193">
        <f>D277</f>
        <v>16214</v>
      </c>
      <c r="E276" s="193">
        <f>E277</f>
        <v>33544</v>
      </c>
      <c r="F276" s="246"/>
      <c r="G276" s="247"/>
    </row>
    <row r="277" spans="1:6" s="242" customFormat="1" ht="15">
      <c r="A277" s="158" t="s">
        <v>769</v>
      </c>
      <c r="B277" s="88" t="s">
        <v>311</v>
      </c>
      <c r="C277" s="42">
        <v>999</v>
      </c>
      <c r="D277" s="54">
        <v>16214</v>
      </c>
      <c r="E277" s="54">
        <v>33544</v>
      </c>
      <c r="F277" s="248"/>
    </row>
    <row r="278" spans="1:5" s="40" customFormat="1" ht="15">
      <c r="A278" s="186" t="s">
        <v>756</v>
      </c>
      <c r="B278" s="249"/>
      <c r="C278" s="86"/>
      <c r="D278" s="144">
        <f>D14+D81+D95+D107+D117+D121+D149+D166+D193+D245+D255+D256+D268+D276</f>
        <v>1357768.92</v>
      </c>
      <c r="E278" s="144">
        <f>E14+E81+E95+E107+E117+E121+E149+E166+E193+E245+E255+E256+E268+E276</f>
        <v>1379913.8199999998</v>
      </c>
    </row>
    <row r="279" spans="1:6" s="242" customFormat="1" ht="15">
      <c r="A279" s="194"/>
      <c r="B279" s="194"/>
      <c r="C279" s="194"/>
      <c r="D279" s="194"/>
      <c r="E279" s="194"/>
      <c r="F279" s="194"/>
    </row>
    <row r="280" spans="1:7" s="250" customFormat="1" ht="15">
      <c r="A280" s="309" t="s">
        <v>362</v>
      </c>
      <c r="B280" s="309"/>
      <c r="C280" s="309"/>
      <c r="D280" s="309"/>
      <c r="E280" s="309"/>
      <c r="F280" s="309"/>
      <c r="G280" s="40"/>
    </row>
  </sheetData>
  <sheetProtection/>
  <mergeCells count="14">
    <mergeCell ref="A1:F1"/>
    <mergeCell ref="A2:F2"/>
    <mergeCell ref="A3:F3"/>
    <mergeCell ref="A4:F4"/>
    <mergeCell ref="A11:A12"/>
    <mergeCell ref="A5:F5"/>
    <mergeCell ref="B6:E6"/>
    <mergeCell ref="B7:E7"/>
    <mergeCell ref="A280:F280"/>
    <mergeCell ref="A9:F9"/>
    <mergeCell ref="A10:F10"/>
    <mergeCell ref="D11:E11"/>
    <mergeCell ref="C11:C12"/>
    <mergeCell ref="B11:B1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Рафис</cp:lastModifiedBy>
  <cp:lastPrinted>2017-06-29T04:00:06Z</cp:lastPrinted>
  <dcterms:created xsi:type="dcterms:W3CDTF">2003-10-27T11:59:24Z</dcterms:created>
  <dcterms:modified xsi:type="dcterms:W3CDTF">2017-06-29T04:37:14Z</dcterms:modified>
  <cp:category/>
  <cp:version/>
  <cp:contentType/>
  <cp:contentStatus/>
</cp:coreProperties>
</file>