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абочий стол\Мои документы\ДОРОЖНАЯ КАРТА 2019\Отчет за 2019 год\"/>
    </mc:Choice>
  </mc:AlternateContent>
  <xr:revisionPtr revIDLastSave="0" documentId="13_ncr:1_{2F23E68B-0C2B-49D8-9DC2-4F236C12229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ист1" sheetId="2" r:id="rId1"/>
  </sheets>
  <definedNames>
    <definedName name="_xlnm.Print_Area" localSheetId="0">Лист1!$A$1:$D$199</definedName>
  </definedNames>
  <calcPr calcId="191029"/>
  <customWorkbookViews>
    <customWorkbookView name="Колесникова Людмила Михайловна - Личное представление" guid="{4FAAA6B6-6723-488C-A92C-3617A58E2A86}" mergeInterval="0" personalView="1" maximized="1" windowWidth="1916" windowHeight="855" activeSheetId="1"/>
  </customWorkbookViews>
</workbook>
</file>

<file path=xl/calcChain.xml><?xml version="1.0" encoding="utf-8"?>
<calcChain xmlns="http://schemas.openxmlformats.org/spreadsheetml/2006/main">
  <c r="C101" i="2" l="1"/>
  <c r="C91" i="2"/>
  <c r="C52" i="2"/>
  <c r="C78" i="2"/>
  <c r="C72" i="2"/>
  <c r="C75" i="2"/>
  <c r="C67" i="2"/>
  <c r="C63" i="2"/>
  <c r="C45" i="2"/>
  <c r="C42" i="2"/>
  <c r="C36" i="2"/>
  <c r="C30" i="2"/>
  <c r="C25" i="2"/>
  <c r="D22" i="2"/>
  <c r="C22" i="2"/>
  <c r="C18" i="2"/>
  <c r="C14" i="2"/>
  <c r="D14" i="2"/>
  <c r="C10" i="2"/>
  <c r="C9" i="2" s="1"/>
  <c r="D91" i="2"/>
  <c r="D101" i="2" s="1"/>
  <c r="D78" i="2"/>
  <c r="D75" i="2"/>
  <c r="D72" i="2"/>
  <c r="D67" i="2"/>
  <c r="D63" i="2"/>
  <c r="D55" i="2"/>
  <c r="D52" i="2" s="1"/>
  <c r="D45" i="2"/>
  <c r="D42" i="2"/>
  <c r="D36" i="2"/>
  <c r="D30" i="2"/>
  <c r="D25" i="2"/>
  <c r="D21" i="2" s="1"/>
  <c r="D18" i="2"/>
  <c r="D10" i="2"/>
  <c r="D9" i="2" s="1"/>
  <c r="C21" i="2" l="1"/>
  <c r="D88" i="2"/>
  <c r="D102" i="2" s="1"/>
  <c r="C88" i="2"/>
  <c r="C102" i="2" s="1"/>
  <c r="D133" i="2"/>
  <c r="D139" i="2" s="1"/>
  <c r="C188" i="2" l="1"/>
  <c r="C191" i="2" s="1"/>
  <c r="C180" i="2"/>
  <c r="C156" i="2"/>
  <c r="C153" i="2"/>
  <c r="C150" i="2"/>
  <c r="C133" i="2"/>
  <c r="C139" i="2" s="1"/>
  <c r="C119" i="2"/>
  <c r="C130" i="2" s="1"/>
  <c r="C111" i="2"/>
  <c r="C114" i="2" s="1"/>
  <c r="C192" i="2" l="1"/>
  <c r="D180" i="2"/>
  <c r="C193" i="2" l="1"/>
  <c r="D188" i="2"/>
  <c r="D191" i="2" s="1"/>
  <c r="D156" i="2" l="1"/>
  <c r="D119" i="2" l="1"/>
  <c r="D153" i="2" l="1"/>
  <c r="D150" i="2"/>
  <c r="D130" i="2"/>
  <c r="D111" i="2"/>
  <c r="D114" i="2" s="1"/>
  <c r="D192" i="2" l="1"/>
  <c r="D19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Ольга</author>
  </authors>
  <commentList>
    <comment ref="B29" authorId="0" shapeId="0" xr:uid="{F7EEE3E2-872B-4BE4-A033-3C64B0ADF5C8}">
      <text>
        <r>
          <rPr>
            <sz val="9"/>
            <color indexed="81"/>
            <rFont val="Tahoma"/>
            <family val="2"/>
            <charset val="204"/>
          </rPr>
          <t>новое мероприятие</t>
        </r>
      </text>
    </comment>
  </commentList>
</comments>
</file>

<file path=xl/sharedStrings.xml><?xml version="1.0" encoding="utf-8"?>
<sst xmlns="http://schemas.openxmlformats.org/spreadsheetml/2006/main" count="278" uniqueCount="260">
  <si>
    <t>№ п/п</t>
  </si>
  <si>
    <t xml:space="preserve">Наименование мероприятия </t>
  </si>
  <si>
    <t>Паспортизация учреждений и выявление неэффективных расходов на их содержание</t>
  </si>
  <si>
    <t>Оптимизация социальных выплат и льгот населению, предоставляемых без учета адресности и нуждаемости</t>
  </si>
  <si>
    <t>Анализ расходов на формирование и содержание автопарка и замена дорогостоящих автомобилей на более экономичные в целях снижения расходов на их обслуживание</t>
  </si>
  <si>
    <t>Внедрение систем нормирования труда</t>
  </si>
  <si>
    <t>Инвентаризация договоров аренды, обеспечение поступления арендной платы в полном объеме и на рыночных условиях</t>
  </si>
  <si>
    <t>Установление и применение нормативов обслуживания (на душу населения, на работника и т.п.)</t>
  </si>
  <si>
    <t xml:space="preserve">Выявление  неиспользуемого муниципального имущества, а также земельных участков,   принятие мер  по  их реализации  или  сдаче в  аренду </t>
  </si>
  <si>
    <t>Реализация имущества учреждений, не являющегося необходимым для осуществления полномочий МО</t>
  </si>
  <si>
    <t>ИТОГО</t>
  </si>
  <si>
    <t>Привлечение негосударственных организаций к оказанию муниципальных услуг (выполнению работ)</t>
  </si>
  <si>
    <t xml:space="preserve">Установление и применение нормативов не операционных (управленческих, непроизводственных и т.д.) затрат (без ФОТ и платежей во внебюджетные фонды) </t>
  </si>
  <si>
    <t>Привлечение сторонних организаций и физических лиц к оказанию услуг (выполнению работ), в том числе аутсорсинг услуг</t>
  </si>
  <si>
    <t>Применение нормативов прямых финансовых (плановых) затрат на выполнение уставной деятельности в разрезе каждого вида  работ и услуг (без ФОТ и платежей во внебюджетные фонды)</t>
  </si>
  <si>
    <t>Разработка критериев эффективности действующих МУП в разрезе видов осуществляемой экономической деятельности</t>
  </si>
  <si>
    <t xml:space="preserve">Разработка критериев эффективности по каждой образуемой группе МУП </t>
  </si>
  <si>
    <t xml:space="preserve">Оптимизация структуры и предельной численности работников управленческого аппарата МУПа </t>
  </si>
  <si>
    <t>Установление доли расходов производственного и управленческого персонала МУПа</t>
  </si>
  <si>
    <t>Установление доли расходов обособленных рабочих подразделений управленческого аппарата центрального офиса МУПа</t>
  </si>
  <si>
    <t xml:space="preserve">Нормирование расходов в части:
- приобретения автомобилей;
- затрат на ГСМ;
- содержания (закупка запчастей, страхование, техосмотры и т.д.)
</t>
  </si>
  <si>
    <t>Реализация МУП и изъятие имущества МУПов, не являющегося необходимым для осуществления уставной деятельности</t>
  </si>
  <si>
    <t>Применение механизмов государственно-частного партнерства в условиях развития производственной деятельности МУП в рамках текущих расходов</t>
  </si>
  <si>
    <t xml:space="preserve">Осуществление контроля совещательным органом МУП целевого использования средств в соответствии с утвержденными программами развития и разработанными бизнес-планами </t>
  </si>
  <si>
    <t>Организация системы мониторинга расчетов с бюджетом крупнейших налогоплательщиков и взаимодействия с ними по увеличению поступлений в бюджет</t>
  </si>
  <si>
    <t>Активизация работы комиссий по легализации объектов налогообложения</t>
  </si>
  <si>
    <t>Осуществление мероприятий по погашению дебиторской задолженности в бюджет</t>
  </si>
  <si>
    <t>Проведение оценки эффективности налоговых льгот и ставок налогов по местным налогам</t>
  </si>
  <si>
    <t>Совершенствование нормативных актов органов местного самоуправления по налогам и сборам</t>
  </si>
  <si>
    <t xml:space="preserve">Проведение мероприятий по выявлению собственников земельных участков и другого недвижимого имущества и привлечения их к налогообложению, содействие в оформлении прав собственности на земельные участки и имущество физическими лицами
</t>
  </si>
  <si>
    <t>Выявление используемых не по целевому назначению (неиспользуемых) земель сельскохозяйственного назначения для применения к ним повышенной ставки налога</t>
  </si>
  <si>
    <t>Введение мониторинга эффективности администрирования неналоговых доходов</t>
  </si>
  <si>
    <t>Организация работы по выявлению и пресечению фактов осуществления предпринимательской деятельности без регистрации</t>
  </si>
  <si>
    <t xml:space="preserve">Мероприятия по увеличению доходов от субъектов малого и среднего предпринимательства, предусмотрев при этом обязательство субъектов малого и среднего предпринимательства по созданию новых рабочих мест (расшифровать) и увеличению поступления доходов в местный бюджет
</t>
  </si>
  <si>
    <t xml:space="preserve">Приведение структуры органов местного самоуправления и численности работников указанных органов в соответствие с требованиями, установленными постановлением Правительства Республики Башкортостан от 13 сентября 2013 года № 423  «О нормативах формирования расходов на содержание органов местного самоуправления муниципальных образований Республики Башкортостан»
</t>
  </si>
  <si>
    <t>Мероприятия по укрупнению сельских поселений, путем присоединения поселений с численностью менее 1500 человек к более крупному</t>
  </si>
  <si>
    <t>Оптимизация сметной стоимости объектов капитального строительства муниципальной собственности</t>
  </si>
  <si>
    <t>Формирование МУПов в однородные группы в целях оптимизации неэффективных МУП</t>
  </si>
  <si>
    <t>Проведение работы  по снижению стоимости работ на 1 км дорог</t>
  </si>
  <si>
    <t>1.1.</t>
  </si>
  <si>
    <t>1.2.</t>
  </si>
  <si>
    <t>1.3.</t>
  </si>
  <si>
    <t>………………………… (прочие мероприятия)</t>
  </si>
  <si>
    <t>Организация мониторинга поступлений налоговых и неналоговых доходов в местный бюджет</t>
  </si>
  <si>
    <t>Пофакторный анализ поступлений налоговых и неналоговых доходов в бюджет</t>
  </si>
  <si>
    <t>2.1.</t>
  </si>
  <si>
    <t xml:space="preserve">Принятие мер по расширению налогооблагаемой базы 
</t>
  </si>
  <si>
    <t>Развития производства и создания новых рабочих мест</t>
  </si>
  <si>
    <t>2.1.1.</t>
  </si>
  <si>
    <t>2.1.2.</t>
  </si>
  <si>
    <t>1.1.1.</t>
  </si>
  <si>
    <t>1.1.2.</t>
  </si>
  <si>
    <t>6.1.</t>
  </si>
  <si>
    <t>6.2.</t>
  </si>
  <si>
    <t>Анализ эффективности установленных льгот</t>
  </si>
  <si>
    <t>6.3.</t>
  </si>
  <si>
    <t>Анализ эффективности планируемых льгот</t>
  </si>
  <si>
    <t>Принятие решения по льготам</t>
  </si>
  <si>
    <t>6.4.</t>
  </si>
  <si>
    <t>3.1.</t>
  </si>
  <si>
    <t>Установление перечня крупнейших налогоплательщиков</t>
  </si>
  <si>
    <t>3.2.</t>
  </si>
  <si>
    <t>Меры по актуализации информации о налоговой базе</t>
  </si>
  <si>
    <t>1.2.1.</t>
  </si>
  <si>
    <t>1.2.2.</t>
  </si>
  <si>
    <t>1.2.3.</t>
  </si>
  <si>
    <t>1.3.1.</t>
  </si>
  <si>
    <t>1.3.2.</t>
  </si>
  <si>
    <t>Организация мониторинга поступлений в бюджет от крупнейших налогоплательщиков</t>
  </si>
  <si>
    <t>3.4.</t>
  </si>
  <si>
    <t>Организация рабочих встреч</t>
  </si>
  <si>
    <t>3.5.</t>
  </si>
  <si>
    <t>4.1.</t>
  </si>
  <si>
    <t>4.2.</t>
  </si>
  <si>
    <t>Организация межведомственного информационного обмена для работы комиссий</t>
  </si>
  <si>
    <t>Проведение заседаний комиссий</t>
  </si>
  <si>
    <t>4.3.</t>
  </si>
  <si>
    <t>Установление контроля за выполнением решений комиссий</t>
  </si>
  <si>
    <t>4.4.</t>
  </si>
  <si>
    <t>5.1.</t>
  </si>
  <si>
    <t>Организация мониторинга дебиторской задолженности в бюджет</t>
  </si>
  <si>
    <t>5.2.</t>
  </si>
  <si>
    <t>6.5.</t>
  </si>
  <si>
    <t>8.1.</t>
  </si>
  <si>
    <t>8.2.</t>
  </si>
  <si>
    <t xml:space="preserve">Оценка эффективности установленной ставки по отчислениям части прибыли, остающейся после уплаты налогов и иных обязательных платежей муниципальных унитарных предприятий </t>
  </si>
  <si>
    <t>Оценка выпадающих доходов при внесении изменений в нормативные акты по налогам и сборам</t>
  </si>
  <si>
    <t>Организация мониторинга поступлений в бюджет от муниципальных унитарных предприятий</t>
  </si>
  <si>
    <t>8.3.</t>
  </si>
  <si>
    <t>9.1.</t>
  </si>
  <si>
    <t>Определение выпадающих доходов бюджета от установления коэффициента К2 для налогоплательщиков, уплачивающих ЕНВД, по отдельным категориям</t>
  </si>
  <si>
    <t>9.2.</t>
  </si>
  <si>
    <t>Оценка эффективности применения коэффициента К2 для налогоплательщиков, уплачивающих ЕНВД, по отдельным категориям</t>
  </si>
  <si>
    <t>9.3.</t>
  </si>
  <si>
    <t>Принятие решений по изменению коэффициента К2</t>
  </si>
  <si>
    <t>10.1.</t>
  </si>
  <si>
    <t>10.2.</t>
  </si>
  <si>
    <t>11.1.</t>
  </si>
  <si>
    <t>11.2.</t>
  </si>
  <si>
    <t>Создание актуальной информационной базы о земельных участках сельскохозяйственного назначения</t>
  </si>
  <si>
    <t>12.1.</t>
  </si>
  <si>
    <t>Анализ исполнения планов мобилизации администраторами доходов в бюджет</t>
  </si>
  <si>
    <t>12.2.</t>
  </si>
  <si>
    <t>Оперативные межведомственные совещания с администраторами доходов по проблемным вопросам</t>
  </si>
  <si>
    <t>12.3.</t>
  </si>
  <si>
    <t>2.2.</t>
  </si>
  <si>
    <t>Оценка выпадающих доходов местных бюджетов, в том числе в связи с:</t>
  </si>
  <si>
    <t xml:space="preserve"> изменением налоговой базы (регистрации, перерегистрации, ликвидации, реорганизации налогоплательщиков и др.)</t>
  </si>
  <si>
    <t xml:space="preserve">оспариванием в судах (налоговой базы, ставок и льгот и др.) </t>
  </si>
  <si>
    <t>Проведение работ по оформлению дорог в муниципальную собственность в порядке, установленном законодательством</t>
  </si>
  <si>
    <t>2.2.1.</t>
  </si>
  <si>
    <t>2.2.2.</t>
  </si>
  <si>
    <t>2.2.3.</t>
  </si>
  <si>
    <t>Организация мониторинга достижения плановых показателей работы комиссии по легализации объектов налогообложения</t>
  </si>
  <si>
    <t>4.5.</t>
  </si>
  <si>
    <t>Проведение оценки эффективности установленных пониженных ставок и льгот по арендным платежам за земельные участки и муниципальное имущество</t>
  </si>
  <si>
    <t>организация и ведение реестра заключенных на льготных условиях договоров аренды</t>
  </si>
  <si>
    <t>анализ состояния расчетов с бюджетом по договорам аренды, заключенным на льготных условиях</t>
  </si>
  <si>
    <t>оценка выпадающих доходов бюджета и эффективности установленных пониженных ставок и льгот по арендным платежам за земельные участки и муниципальное имущество</t>
  </si>
  <si>
    <t>Реализация Соглашения заключенного с Управлением Росреестра по Республике Башкортостан о взаимодействии между органом, осуществляющим государственный земельный надзор и органом, осуществляющим муниципальный земельный контроль</t>
  </si>
  <si>
    <t>Осуществление органами муниципального контроля Республики Башкортостан проверок, осмотров (обследований) земельных участков во взаимодействии с контрольно-надзорными органами по выявлению нарушений в части использования земель не по целевому назначению и разрешенному использованию, выявлению самовольного занятия земельных участков или части земельных участков, в том числе использования земельного участка лицом, не имеющим предусмотренных законодательством Российской Федерации прав на земельный участок, выявлению бесхозяйных объектов недвижимости</t>
  </si>
  <si>
    <t>Совершенствование самообложения на территории муниципального образования</t>
  </si>
  <si>
    <t>Организация мониторинга численности субъектов малого бизнеса, в том числе налогоплательщиков ЕНВД, УСН, ЕСХН, патента</t>
  </si>
  <si>
    <t>Проведение разъяснительной работы по видам деятельности, подпадающим под налогообложение по специальным налоговым режимам</t>
  </si>
  <si>
    <t>Обеспечение роста численности налогоплательщиков, уплачивающих налоги по специальным режимам</t>
  </si>
  <si>
    <t xml:space="preserve">Применение единых нормативов финансовых затрат на оказание муниципальных услуг </t>
  </si>
  <si>
    <t>7.3.</t>
  </si>
  <si>
    <t>Обеспечение занятости трудоспособного населения</t>
  </si>
  <si>
    <t>ВСЕГО (доходы + расходы)</t>
  </si>
  <si>
    <t>Приведение категории льготников по обеспечению питанием в сфере образования в соответствие с категориями, установленными пунктом 3 статьи 65 Федерального закона № 273-ФЗ «Об образовании в Российской Федерации»</t>
  </si>
  <si>
    <t>Активизация муниципального земельного контроля в целях выявления нарушений земельного законодательства при недропользовании</t>
  </si>
  <si>
    <t>Организация проведения рейдовых проверок по местам разработки карьеров и добычи общераспространенных полезных ископаемых в целях выявления нарушений действующего законодательства в сфере недропользования</t>
  </si>
  <si>
    <t>2019 год</t>
  </si>
  <si>
    <t>2.3</t>
  </si>
  <si>
    <t>Оказание содействия Министерству земельных и имущественных отношений Республики Башкортостан в организации и проведении работ по определению вида фактического использования зданий(строений, сооружений) и нежилых помещений для целей налогообложения</t>
  </si>
  <si>
    <t>Проведение межведомственными комиссиями в муниципальных образованиях обходов в целях выявления фактов не оформления трудовых отношений с работниками, сокрытия заработной платы</t>
  </si>
  <si>
    <t xml:space="preserve">Ведение реестра налоговых льгот и пониженных налоговых ставок по земельному налогу и налогу на имущество физических лиц </t>
  </si>
  <si>
    <t>6.6</t>
  </si>
  <si>
    <t>Разработка методики оценки эффективности льгот</t>
  </si>
  <si>
    <t>7.1.</t>
  </si>
  <si>
    <t>7.2.</t>
  </si>
  <si>
    <t>7.3.1.</t>
  </si>
  <si>
    <t>7.3.2.</t>
  </si>
  <si>
    <t>7.3.3.</t>
  </si>
  <si>
    <t>7.4.</t>
  </si>
  <si>
    <t>7.5.</t>
  </si>
  <si>
    <t>7.6.</t>
  </si>
  <si>
    <t>7.7.</t>
  </si>
  <si>
    <t>12.4.</t>
  </si>
  <si>
    <t>9.4</t>
  </si>
  <si>
    <t>Выявление собственников земельных участков и другого недвижимого имущества в целях привлечения их к налогообложению. Обеспечение устранения нарушений земельного законодательства</t>
  </si>
  <si>
    <t xml:space="preserve">Установление недостающих учетных характеристик объектов недвижимости, содержащихся в Едином государственном реестре недвижимости
</t>
  </si>
  <si>
    <t>4.1</t>
  </si>
  <si>
    <t>уборка помещений (уборщик помещений)</t>
  </si>
  <si>
    <t>4.2</t>
  </si>
  <si>
    <t>охрана зданий и помещений (вахтер, сторож)</t>
  </si>
  <si>
    <t>4.3</t>
  </si>
  <si>
    <t>техническое обслуживание зданий (рабочий по обслуживанию зданий, дворник, слесарь, электромонтер, столяр, рабочий,  завхоз, кладовщик и  пр.)</t>
  </si>
  <si>
    <t>4.4</t>
  </si>
  <si>
    <t>организация питания (завхоз, кладовщик, повар, калькулятор, рабочий)</t>
  </si>
  <si>
    <t>4.5</t>
  </si>
  <si>
    <t>обслуживание котельных (истопник, кочегар, оператор котельной)</t>
  </si>
  <si>
    <t>4.6</t>
  </si>
  <si>
    <t>4.7</t>
  </si>
  <si>
    <t>транспортное обслуживание (водитель)</t>
  </si>
  <si>
    <t>4.8</t>
  </si>
  <si>
    <t>уход за инвентарем (машинист (рабочий) по стирке белья, прачка,  швея, кастелянша и другие)</t>
  </si>
  <si>
    <t>Усиление земельного контроля за целевым использованием земель</t>
  </si>
  <si>
    <t>обеспечение создания актуальной налоговой базы по налогу на имущество физических лиц (от кадастровой стоимости)</t>
  </si>
  <si>
    <t>проведение инвентаризации имущества на территории муниципального района (городского округа) по вопросу постановки на налоговый учет</t>
  </si>
  <si>
    <t>проведение работы по обеспечению полноты налогового учета</t>
  </si>
  <si>
    <t>организация мониторинга численности населения занятого в экономике, в том числе среди трудоспособного населения</t>
  </si>
  <si>
    <t>Обеспечение соблюдения норм законодательства в части введения самообложения</t>
  </si>
  <si>
    <t>Изучение передового опыта самообложения граждан муниципальных образований других субъектов Российской Федерации</t>
  </si>
  <si>
    <t>Проведение разъяснительной работы по повышению гражданской активности в самообложении</t>
  </si>
  <si>
    <t>Организация контроля, учета и оценки эффективности использования средств самообложения граждан</t>
  </si>
  <si>
    <t>Организация трехстороннего взаимодействия (ОМСУ - предприятие - ведомство) по обеспечению роста экономики и поступлений в бюджет</t>
  </si>
  <si>
    <t>Организация встреч с малым бизнесом по вопросам развития экономики и росту поступлениий в бюджет</t>
  </si>
  <si>
    <t>II Развитие предпринимательства</t>
  </si>
  <si>
    <t>Раздел 2. Оптимизация расходов на местное самоуправление</t>
  </si>
  <si>
    <t>Раздел 3. Выполнение функций, работ, оказание муниципальных услуг</t>
  </si>
  <si>
    <t>Раздел 4. Оптимизация расходов на содержание бюджетной сети</t>
  </si>
  <si>
    <t>Раздел 6. Повышение эффективности мер социальной поддержки населения</t>
  </si>
  <si>
    <t>ИТОГО ПО ДОХОДАМ</t>
  </si>
  <si>
    <t>ИТОГО ПО РАСХОДАМ</t>
  </si>
  <si>
    <t>Регулярный мониторинг соблюдения нормативов  формирования расходов на содержание органов местного самоуправления, расходов на оплату труда указанных органов</t>
  </si>
  <si>
    <t>Осуществление контроля за соблюдением нормативов общей площади объектов нежилого фонда, предоставляемых органам местного самоуправления для использования под административные нужды</t>
  </si>
  <si>
    <t>Создание централизованных бухгалтерий для ведения бухгалтерского учета бюджетов сельских поселений</t>
  </si>
  <si>
    <t>Оптимизация бюджетных расходов Муниципального бюджетного учреждения "Информационно - консультационный центр" на выполнение муниципального задания (сокращение расходов муниципального бюджета путем планомерного замещения внебюджетными источниками)</t>
  </si>
  <si>
    <t xml:space="preserve">Передача непрофильных функций органов местного самоуправления на аутсорсинг (в части уборки помещений, охраны), в том числе по видам закупаемых услуг:* 
</t>
  </si>
  <si>
    <t>охрана зданий и помещений (сторож)</t>
  </si>
  <si>
    <t xml:space="preserve">Передача непрофильных функций бюджетных и автономных учреждений на аутсорсинг (в части организации теплоснабжения, организации питания, уборки помещений, транспортного обеспечения обучающихся и т.д.), в том числе по видам закупаемых услуг:* 
</t>
  </si>
  <si>
    <t>Временное приостановление (прекращение) деятельности отдельных муниципальных учреждений, в том числе:</t>
  </si>
  <si>
    <t xml:space="preserve">Временное приостановление(прекращение) деятельности филиала МОБУ СОШ с.Дарьино мр Мелеузовский район-НОШ д.Васильевка </t>
  </si>
  <si>
    <t xml:space="preserve">Временное приостановление(прекращение) деятельности филиала МОБУ СОШ д.Сарышево мр Мелеузовский район-НОШ д.Иштуганово </t>
  </si>
  <si>
    <t>прочие услуги (прочий обслуживающий персонал)(гардеробщик)</t>
  </si>
  <si>
    <t>Оптимизация неэффективных расходов в муниципальных учреждениях</t>
  </si>
  <si>
    <t>1.1.3.</t>
  </si>
  <si>
    <t>Обеспечение темпов роста поступлений неналоговых доходов не ниже среднего темпа роста по республике</t>
  </si>
  <si>
    <t xml:space="preserve">обеспечение роста занятости трудоспособного населения
(на 200 человек)
</t>
  </si>
  <si>
    <t>снижение количества официально зарегистрированных безработных (на 9 человек)</t>
  </si>
  <si>
    <t xml:space="preserve">Создание актуальной информационной базы недвижимого имущества, в т.ч. обеспечение присвоения всем объектам недвижимого имущества, как состоящим на кадастровом учете, так и выявляемым, адресов в соответствии с Правилами присвоения, изменения и аннулирования адресов, утвержденными постановлением Правительства Российской Федерации от 19 ноября 2014 года № 1221 (в 2018 году присвоить 10 объектам, в 2019 году 10 объектам, в 2020 году 10 объектам)
 </t>
  </si>
  <si>
    <t>Реализация мер по привлечению нанимателей муниципального жилого фонда к уплате взносов на капитальный ремонт общего имущества многоквартирных домов</t>
  </si>
  <si>
    <t xml:space="preserve">Развитие муниципального дорожного фонда, путем оформления права собственности на автомобильные дороги общего пользования местного значения муниципального района Мелеузовский район РБ </t>
  </si>
  <si>
    <t>Работа по оформлению невостребованных паевых земель за муниципалитетами</t>
  </si>
  <si>
    <t>Организация работы по участию муниципальных образований Мелеузовского района в программе поддержки местных инициатив с учетом привлечения средств граждан и спонсоров для решения вопросов местного значения</t>
  </si>
  <si>
    <t>Создание 40 дополнительных рабочих мест по виду деятельности разведение сельскохозяйственной птицы, рыбоводство, строительство</t>
  </si>
  <si>
    <t>Раздел 5. Развитие инфраструктуры, повышение эффективности бюджетных инвестиций, а также управление  имуществом, в том числе имуществом подведомственных учреждений</t>
  </si>
  <si>
    <t>Раздел 7. Повышение эффективности расходов на жилищно-коммунальное хозяйство</t>
  </si>
  <si>
    <t>Раздел 8. Оптимизация и повышение эффективности работы муниципальных унитарных предприятий, а также субсидий юридическим лицам</t>
  </si>
  <si>
    <t>Раздел 9. Повышение эффективности муниципальных закупок</t>
  </si>
  <si>
    <t>Раздел 11. Иные предложения</t>
  </si>
  <si>
    <t>ИТОГО по разделу:</t>
  </si>
  <si>
    <t xml:space="preserve">Сокращение расходов на субсидирование юридических лиц </t>
  </si>
  <si>
    <t>Установление дифференцированного подхода к снижению размера выплат стимулирующего характера муниципальным служащим и работникам органов мсетного самоуправления</t>
  </si>
  <si>
    <t>Централизация закупок для нужд органов местного самоуправления и муниципальных учреждений</t>
  </si>
  <si>
    <t xml:space="preserve">Организация взыскания штрафов, пеней за просрочку выполнения или неполное (частичное) выполнение обязательств исполнителей по контрактам на поставку товаров, выполнение работ, оказание услуг для нужд заказчиков района </t>
  </si>
  <si>
    <t>Повышение самостоятельности и ответственности бюджетов поселений</t>
  </si>
  <si>
    <t>Своевременное предоставление поселениям финансовых средств, необходимых для исполнения полномочий по решению  вопросов местного значения</t>
  </si>
  <si>
    <t>Осуществление контроля за соблюдением органами местного самоуправления поселений условий предоставления межбюджетных трансфертов, в целях повышения финансовой дисциплины</t>
  </si>
  <si>
    <t>Проведение мониторинга и оценки качества организации и осуществления бюджетного процесса в поселениях</t>
  </si>
  <si>
    <t>Раздел 10. Повышение эффективности формирования, предоставления и распределения межбюджетных трансфертов</t>
  </si>
  <si>
    <t>Урегулирование задолженности по администрируемым доходам в бюджет муниципального района</t>
  </si>
  <si>
    <t>Привлечение инвестиций за счет реализации комплекса мер по стимулированию и развитию субъектов малого и среднего предпринимательства, содействие развитию приоритетных отраслей экономики</t>
  </si>
  <si>
    <t>Включение инициативного бюджетирования в состав реализации мероприятий программы "Башкирские дворики"</t>
  </si>
  <si>
    <t>Развитие внебюджетной деятельности мунциипальных бюджетных и автономных учреждений:</t>
  </si>
  <si>
    <t>Расширение перечня платных услуг в связи с планируемым вводом в эксплуатацию бассейна МАДОУ Д/с № 21 "Золушка"</t>
  </si>
  <si>
    <t>Включение инициативного бюджетирования, привлечение средств физических и юридических лиц в рамках Программы поддержки  местных инициатив</t>
  </si>
  <si>
    <t>Проведение претензионной работы с исполнителями по муниципальным контрактам и договорам</t>
  </si>
  <si>
    <t>Меры по оптимизации численности работников Управления сельского хозяйства администрации муниципального района Мелеузовский район РБ</t>
  </si>
  <si>
    <t>2.1.1</t>
  </si>
  <si>
    <t>2.1</t>
  </si>
  <si>
    <t>2.1.2</t>
  </si>
  <si>
    <t>2.2</t>
  </si>
  <si>
    <t>Проведение инвентаризации незавершенных объектов капитального строительства и принятие мер по сокращению данных объектов</t>
  </si>
  <si>
    <t>Ликвидация МУП "Дорремстрой" в целях предотвращения процедуры банкротства и реализации муниципального имущества</t>
  </si>
  <si>
    <t>8.1</t>
  </si>
  <si>
    <t>8.2</t>
  </si>
  <si>
    <t>план</t>
  </si>
  <si>
    <t>факт</t>
  </si>
  <si>
    <t>Проведение мероприятий по рациональному и эффективному использованию услуг связи в муниципальных учреждениях</t>
  </si>
  <si>
    <t>Снижение расходов на уплату налога на имущество организаций в связи с передачей неиспользуемого имущества в казну</t>
  </si>
  <si>
    <t>Раздел 1. Повышение доходного потенциала муниципального образования</t>
  </si>
  <si>
    <t>I Повышение доходного потенциала муниципального образования</t>
  </si>
  <si>
    <t>обеспечение темпов роста поступлений НДФЛ темпам роста фонда заработной платы</t>
  </si>
  <si>
    <t>Обеспечение темпов роста поступлений налогов на совокупный доход не ниже среднего темпа роста по республике (%)</t>
  </si>
  <si>
    <t>создание 20 дополнительных рабочих мест на новых предприятиях по виду деятельности "строительство" и "Переработка и консервирование мяса"</t>
  </si>
  <si>
    <t>создание 22 рабочих мест за счет реализации инвестиционного проекта "Реконструкция и модернизация комбината по производству сыра и цельно-молочной продукции"</t>
  </si>
  <si>
    <t>3.3.</t>
  </si>
  <si>
    <t>Получение согласия от налогоплательщиков на представление данных об уплате ими налогов и сборов в бюджет</t>
  </si>
  <si>
    <t xml:space="preserve">Принятие мер по увеличению неналоговых доходов в консолидированный бюджет муниципального района (городского округа)
</t>
  </si>
  <si>
    <t xml:space="preserve">Инициация процедуры принятия объектов, по которым не удалось выявить собственника (бесхозяйные объекты), 
в муниципальную собственность
</t>
  </si>
  <si>
    <t>Реализация мер по государственному регулированию торговой деятельности на территории Мелеузовского района путем проведения конкурсов по размещению нестационарных торговых объектов, а также объектов по оказанию услуг</t>
  </si>
  <si>
    <t xml:space="preserve">ИТОГО </t>
  </si>
  <si>
    <t>Организация производства сухих смесей для детского питания с созданием 80 новых рабочих мест (Общий объем инвестиций 1070 млн. рублей)</t>
  </si>
  <si>
    <t xml:space="preserve">Инвентаризация земельных участков Нугушского побережья со стороны д. Сергеевка с последующим предоставлением в аренду под рекреацию
</t>
  </si>
  <si>
    <t>Организация встреч в формате "Предпринимательского часа" с субъектами малого и среднего предпринимательства с целью привлечения инвестиций и увеличению доли поступлений в бюджет от налогообложения по специальным налоговым режимам</t>
  </si>
  <si>
    <t>Приложение 2</t>
  </si>
  <si>
    <t>Отчет о выполнении плана мероприятий ("дорожной карты") по оптимизации бюджетных расходов, сокращению нерезультативных расходов, увеличению доходов за счет имеющихся резервов за 2019 год по муниципальному району Мелеузовский район Республики Башкортостан</t>
  </si>
  <si>
    <t>Заместитель главы Администрации-начальник финансового управления                                                      Г.Н. Гончаренко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</si>
</sst>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9"/>
      <color indexed="81"/>
      <name val="Tahoma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1" fillId="0" borderId="0"/>
    <xf numFmtId="0" fontId="4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8" fillId="3" borderId="3" applyNumberFormat="0" applyAlignment="0" applyProtection="0"/>
    <xf numFmtId="0" fontId="9" fillId="2" borderId="4" applyNumberFormat="0" applyAlignment="0" applyProtection="0"/>
    <xf numFmtId="0" fontId="10" fillId="2" borderId="3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15" borderId="9" applyNumberFormat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8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4" borderId="10" applyNumberFormat="0" applyFont="0" applyAlignment="0" applyProtection="0"/>
    <xf numFmtId="0" fontId="20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164" fontId="24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5" fillId="0" borderId="1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31" fillId="0" borderId="1" xfId="0" applyNumberFormat="1" applyFont="1" applyFill="1" applyBorder="1" applyAlignment="1">
      <alignment horizontal="center" vertical="top"/>
    </xf>
    <xf numFmtId="4" fontId="31" fillId="0" borderId="1" xfId="0" applyNumberFormat="1" applyFont="1" applyFill="1" applyBorder="1" applyAlignment="1">
      <alignment vertical="top" wrapText="1"/>
    </xf>
    <xf numFmtId="4" fontId="32" fillId="0" borderId="1" xfId="0" applyNumberFormat="1" applyFont="1" applyFill="1" applyBorder="1" applyAlignment="1">
      <alignment horizontal="center" vertical="center" wrapText="1"/>
    </xf>
    <xf numFmtId="4" fontId="31" fillId="0" borderId="1" xfId="0" applyNumberFormat="1" applyFont="1" applyFill="1" applyBorder="1" applyAlignment="1">
      <alignment horizontal="left" vertical="top" wrapText="1"/>
    </xf>
    <xf numFmtId="0" fontId="23" fillId="0" borderId="0" xfId="0" applyFont="1" applyFill="1" applyAlignment="1">
      <alignment vertical="top" wrapText="1"/>
    </xf>
    <xf numFmtId="0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horizontal="center" vertical="top"/>
    </xf>
    <xf numFmtId="0" fontId="32" fillId="0" borderId="0" xfId="0" applyFont="1" applyFill="1" applyAlignment="1">
      <alignment horizontal="center" vertical="center"/>
    </xf>
    <xf numFmtId="0" fontId="23" fillId="0" borderId="2" xfId="0" applyNumberFormat="1" applyFont="1" applyFill="1" applyBorder="1" applyAlignment="1">
      <alignment horizontal="center" vertical="top"/>
    </xf>
    <xf numFmtId="0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5" fillId="18" borderId="0" xfId="0" applyFont="1" applyFill="1" applyAlignment="1">
      <alignment horizontal="center" vertical="center"/>
    </xf>
    <xf numFmtId="0" fontId="3" fillId="18" borderId="0" xfId="0" applyFont="1" applyFill="1" applyAlignment="1">
      <alignment horizontal="center" vertical="center"/>
    </xf>
    <xf numFmtId="49" fontId="31" fillId="0" borderId="1" xfId="0" applyNumberFormat="1" applyFont="1" applyFill="1" applyBorder="1" applyAlignment="1">
      <alignment horizontal="center" vertical="top"/>
    </xf>
    <xf numFmtId="4" fontId="32" fillId="0" borderId="1" xfId="0" applyNumberFormat="1" applyFont="1" applyFill="1" applyBorder="1" applyAlignment="1">
      <alignment horizontal="left" vertical="center" wrapText="1"/>
    </xf>
    <xf numFmtId="0" fontId="26" fillId="18" borderId="0" xfId="0" applyFont="1" applyFill="1" applyAlignment="1">
      <alignment horizontal="center" vertical="center"/>
    </xf>
    <xf numFmtId="165" fontId="25" fillId="0" borderId="1" xfId="0" applyNumberFormat="1" applyFont="1" applyFill="1" applyBorder="1" applyAlignment="1">
      <alignment horizontal="center" vertical="center" wrapText="1"/>
    </xf>
    <xf numFmtId="0" fontId="38" fillId="19" borderId="1" xfId="0" applyNumberFormat="1" applyFont="1" applyFill="1" applyBorder="1" applyAlignment="1">
      <alignment horizontal="center" vertical="top" wrapText="1"/>
    </xf>
    <xf numFmtId="0" fontId="39" fillId="19" borderId="1" xfId="0" applyFont="1" applyFill="1" applyBorder="1" applyAlignment="1">
      <alignment horizontal="left" vertical="top" wrapText="1"/>
    </xf>
    <xf numFmtId="4" fontId="26" fillId="19" borderId="1" xfId="0" applyNumberFormat="1" applyFont="1" applyFill="1" applyBorder="1" applyAlignment="1">
      <alignment horizontal="center" vertical="top" wrapText="1"/>
    </xf>
    <xf numFmtId="4" fontId="25" fillId="19" borderId="1" xfId="0" applyNumberFormat="1" applyFont="1" applyFill="1" applyBorder="1" applyAlignment="1">
      <alignment horizontal="center" vertical="top" wrapText="1"/>
    </xf>
    <xf numFmtId="4" fontId="39" fillId="19" borderId="1" xfId="0" applyNumberFormat="1" applyFont="1" applyFill="1" applyBorder="1" applyAlignment="1">
      <alignment horizontal="center" vertical="top" wrapText="1"/>
    </xf>
    <xf numFmtId="0" fontId="39" fillId="19" borderId="1" xfId="0" applyFont="1" applyFill="1" applyBorder="1" applyAlignment="1">
      <alignment horizontal="center" vertical="top" wrapText="1"/>
    </xf>
    <xf numFmtId="0" fontId="25" fillId="19" borderId="1" xfId="0" applyFont="1" applyFill="1" applyBorder="1" applyAlignment="1">
      <alignment horizontal="left" vertical="top" wrapText="1"/>
    </xf>
    <xf numFmtId="14" fontId="28" fillId="19" borderId="1" xfId="0" applyNumberFormat="1" applyFont="1" applyFill="1" applyBorder="1" applyAlignment="1">
      <alignment horizontal="center" vertical="top" wrapText="1"/>
    </xf>
    <xf numFmtId="4" fontId="25" fillId="19" borderId="14" xfId="0" applyNumberFormat="1" applyFont="1" applyFill="1" applyBorder="1" applyAlignment="1">
      <alignment horizontal="center" vertical="top" wrapText="1"/>
    </xf>
    <xf numFmtId="4" fontId="40" fillId="19" borderId="1" xfId="0" applyNumberFormat="1" applyFont="1" applyFill="1" applyBorder="1" applyAlignment="1">
      <alignment horizontal="center" vertical="top" wrapText="1"/>
    </xf>
    <xf numFmtId="0" fontId="40" fillId="19" borderId="1" xfId="0" applyFont="1" applyFill="1" applyBorder="1" applyAlignment="1">
      <alignment horizontal="center" vertical="top" wrapText="1"/>
    </xf>
    <xf numFmtId="0" fontId="38" fillId="19" borderId="1" xfId="44" applyNumberFormat="1" applyFont="1" applyFill="1" applyBorder="1" applyAlignment="1">
      <alignment horizontal="center" vertical="top" wrapText="1"/>
    </xf>
    <xf numFmtId="49" fontId="38" fillId="19" borderId="1" xfId="0" applyNumberFormat="1" applyFont="1" applyFill="1" applyBorder="1" applyAlignment="1">
      <alignment horizontal="center" vertical="top" wrapText="1"/>
    </xf>
    <xf numFmtId="4" fontId="29" fillId="19" borderId="1" xfId="0" applyNumberFormat="1" applyFont="1" applyFill="1" applyBorder="1" applyAlignment="1">
      <alignment horizontal="center" vertical="top" wrapText="1"/>
    </xf>
    <xf numFmtId="4" fontId="28" fillId="19" borderId="1" xfId="0" applyNumberFormat="1" applyFont="1" applyFill="1" applyBorder="1" applyAlignment="1">
      <alignment horizontal="center" vertical="top" wrapText="1"/>
    </xf>
    <xf numFmtId="0" fontId="39" fillId="19" borderId="1" xfId="0" applyNumberFormat="1" applyFont="1" applyFill="1" applyBorder="1" applyAlignment="1">
      <alignment horizontal="center" vertical="top" wrapText="1"/>
    </xf>
    <xf numFmtId="0" fontId="25" fillId="19" borderId="1" xfId="0" applyNumberFormat="1" applyFont="1" applyFill="1" applyBorder="1" applyAlignment="1">
      <alignment horizontal="center" vertical="top" wrapText="1"/>
    </xf>
    <xf numFmtId="0" fontId="25" fillId="19" borderId="13" xfId="0" applyFont="1" applyFill="1" applyBorder="1" applyAlignment="1">
      <alignment horizontal="left" vertical="top" wrapText="1"/>
    </xf>
    <xf numFmtId="0" fontId="29" fillId="19" borderId="1" xfId="0" applyNumberFormat="1" applyFont="1" applyFill="1" applyBorder="1" applyAlignment="1">
      <alignment horizontal="center" vertical="top" wrapText="1"/>
    </xf>
    <xf numFmtId="0" fontId="40" fillId="19" borderId="1" xfId="0" applyFont="1" applyFill="1" applyBorder="1" applyAlignment="1">
      <alignment horizontal="left" vertical="top" wrapText="1"/>
    </xf>
    <xf numFmtId="0" fontId="41" fillId="19" borderId="2" xfId="0" applyNumberFormat="1" applyFont="1" applyFill="1" applyBorder="1" applyAlignment="1">
      <alignment vertical="top" wrapText="1"/>
    </xf>
    <xf numFmtId="0" fontId="40" fillId="19" borderId="12" xfId="0" applyNumberFormat="1" applyFont="1" applyFill="1" applyBorder="1" applyAlignment="1">
      <alignment vertical="top" wrapText="1"/>
    </xf>
    <xf numFmtId="0" fontId="41" fillId="19" borderId="12" xfId="0" applyNumberFormat="1" applyFont="1" applyFill="1" applyBorder="1" applyAlignment="1">
      <alignment vertical="top" wrapText="1"/>
    </xf>
    <xf numFmtId="0" fontId="35" fillId="19" borderId="12" xfId="0" applyFont="1" applyFill="1" applyBorder="1" applyAlignment="1">
      <alignment vertical="top" wrapText="1"/>
    </xf>
    <xf numFmtId="0" fontId="25" fillId="0" borderId="1" xfId="0" applyFont="1" applyBorder="1" applyAlignment="1">
      <alignment horizontal="left" vertical="center" wrapText="1"/>
    </xf>
    <xf numFmtId="0" fontId="41" fillId="19" borderId="1" xfId="0" applyNumberFormat="1" applyFont="1" applyFill="1" applyBorder="1" applyAlignment="1">
      <alignment horizontal="center" vertical="top" wrapText="1"/>
    </xf>
    <xf numFmtId="0" fontId="40" fillId="19" borderId="1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7" fillId="0" borderId="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4" fillId="0" borderId="2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vertical="center" wrapText="1"/>
    </xf>
    <xf numFmtId="0" fontId="36" fillId="19" borderId="2" xfId="0" applyFont="1" applyFill="1" applyBorder="1" applyAlignment="1">
      <alignment horizontal="left" vertical="center" wrapText="1"/>
    </xf>
    <xf numFmtId="0" fontId="36" fillId="19" borderId="12" xfId="0" applyFont="1" applyFill="1" applyBorder="1" applyAlignment="1">
      <alignment horizontal="left" vertical="center" wrapText="1"/>
    </xf>
    <xf numFmtId="0" fontId="37" fillId="19" borderId="12" xfId="0" applyFont="1" applyFill="1" applyBorder="1" applyAlignment="1">
      <alignment vertical="center" wrapText="1"/>
    </xf>
    <xf numFmtId="0" fontId="41" fillId="19" borderId="2" xfId="0" applyNumberFormat="1" applyFont="1" applyFill="1" applyBorder="1" applyAlignment="1">
      <alignment vertical="top" wrapText="1"/>
    </xf>
    <xf numFmtId="0" fontId="35" fillId="19" borderId="13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vertical="center" wrapText="1"/>
    </xf>
    <xf numFmtId="0" fontId="30" fillId="0" borderId="12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vertical="center" wrapText="1"/>
    </xf>
    <xf numFmtId="0" fontId="3" fillId="0" borderId="0" xfId="0" applyNumberFormat="1" applyFont="1" applyFill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3" fillId="0" borderId="0" xfId="0" applyFont="1" applyFill="1" applyAlignment="1">
      <alignment horizontal="justify" vertical="center" wrapText="1"/>
    </xf>
    <xf numFmtId="0" fontId="27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vertical="center" wrapText="1"/>
    </xf>
  </cellXfs>
  <cellStyles count="45">
    <cellStyle name="20% - Акцент1 2" xfId="3" xr:uid="{00000000-0005-0000-0000-000000000000}"/>
    <cellStyle name="20% - Акцент2 2" xfId="4" xr:uid="{00000000-0005-0000-0000-000001000000}"/>
    <cellStyle name="20% - Акцент3 2" xfId="5" xr:uid="{00000000-0005-0000-0000-000002000000}"/>
    <cellStyle name="20% - Акцент4 2" xfId="6" xr:uid="{00000000-0005-0000-0000-000003000000}"/>
    <cellStyle name="20% - Акцент5 2" xfId="7" xr:uid="{00000000-0005-0000-0000-000004000000}"/>
    <cellStyle name="20% - Акцент6 2" xfId="8" xr:uid="{00000000-0005-0000-0000-000005000000}"/>
    <cellStyle name="40% - Акцент1 2" xfId="9" xr:uid="{00000000-0005-0000-0000-000006000000}"/>
    <cellStyle name="40% - Акцент2 2" xfId="10" xr:uid="{00000000-0005-0000-0000-000007000000}"/>
    <cellStyle name="40% - Акцент3 2" xfId="11" xr:uid="{00000000-0005-0000-0000-000008000000}"/>
    <cellStyle name="40% - Акцент4 2" xfId="12" xr:uid="{00000000-0005-0000-0000-000009000000}"/>
    <cellStyle name="40% - Акцент5 2" xfId="13" xr:uid="{00000000-0005-0000-0000-00000A000000}"/>
    <cellStyle name="40% - Акцент6 2" xfId="14" xr:uid="{00000000-0005-0000-0000-00000B000000}"/>
    <cellStyle name="60% - Акцент1 2" xfId="15" xr:uid="{00000000-0005-0000-0000-00000C000000}"/>
    <cellStyle name="60% - Акцент2 2" xfId="16" xr:uid="{00000000-0005-0000-0000-00000D000000}"/>
    <cellStyle name="60% - Акцент3 2" xfId="17" xr:uid="{00000000-0005-0000-0000-00000E000000}"/>
    <cellStyle name="60% - Акцент4 2" xfId="18" xr:uid="{00000000-0005-0000-0000-00000F000000}"/>
    <cellStyle name="60% - Акцент5 2" xfId="19" xr:uid="{00000000-0005-0000-0000-000010000000}"/>
    <cellStyle name="60% - Акцент6 2" xfId="20" xr:uid="{00000000-0005-0000-0000-000011000000}"/>
    <cellStyle name="Акцент1 2" xfId="21" xr:uid="{00000000-0005-0000-0000-000012000000}"/>
    <cellStyle name="Акцент2 2" xfId="22" xr:uid="{00000000-0005-0000-0000-000013000000}"/>
    <cellStyle name="Акцент3 2" xfId="23" xr:uid="{00000000-0005-0000-0000-000014000000}"/>
    <cellStyle name="Акцент4 2" xfId="24" xr:uid="{00000000-0005-0000-0000-000015000000}"/>
    <cellStyle name="Акцент5 2" xfId="25" xr:uid="{00000000-0005-0000-0000-000016000000}"/>
    <cellStyle name="Акцент6 2" xfId="26" xr:uid="{00000000-0005-0000-0000-000017000000}"/>
    <cellStyle name="Ввод  2" xfId="27" xr:uid="{00000000-0005-0000-0000-000018000000}"/>
    <cellStyle name="Вывод 2" xfId="28" xr:uid="{00000000-0005-0000-0000-000019000000}"/>
    <cellStyle name="Вычисление 2" xfId="29" xr:uid="{00000000-0005-0000-0000-00001A000000}"/>
    <cellStyle name="Заголовок 1 2" xfId="30" xr:uid="{00000000-0005-0000-0000-00001B000000}"/>
    <cellStyle name="Заголовок 2 2" xfId="31" xr:uid="{00000000-0005-0000-0000-00001C000000}"/>
    <cellStyle name="Заголовок 3 2" xfId="32" xr:uid="{00000000-0005-0000-0000-00001D000000}"/>
    <cellStyle name="Заголовок 4 2" xfId="33" xr:uid="{00000000-0005-0000-0000-00001E000000}"/>
    <cellStyle name="Итог 2" xfId="34" xr:uid="{00000000-0005-0000-0000-00001F000000}"/>
    <cellStyle name="Контрольная ячейка 2" xfId="35" xr:uid="{00000000-0005-0000-0000-000020000000}"/>
    <cellStyle name="Название 2" xfId="36" xr:uid="{00000000-0005-0000-0000-000021000000}"/>
    <cellStyle name="Нейтральный 2" xfId="37" xr:uid="{00000000-0005-0000-0000-000022000000}"/>
    <cellStyle name="Обычный" xfId="0" builtinId="0"/>
    <cellStyle name="Обычный 2" xfId="1" xr:uid="{00000000-0005-0000-0000-000024000000}"/>
    <cellStyle name="Обычный 3" xfId="2" xr:uid="{00000000-0005-0000-0000-000025000000}"/>
    <cellStyle name="Плохой 2" xfId="38" xr:uid="{00000000-0005-0000-0000-000026000000}"/>
    <cellStyle name="Пояснение 2" xfId="39" xr:uid="{00000000-0005-0000-0000-000027000000}"/>
    <cellStyle name="Примечание 2" xfId="40" xr:uid="{00000000-0005-0000-0000-000028000000}"/>
    <cellStyle name="Связанная ячейка 2" xfId="41" xr:uid="{00000000-0005-0000-0000-000029000000}"/>
    <cellStyle name="Текст предупреждения 2" xfId="42" xr:uid="{00000000-0005-0000-0000-00002A000000}"/>
    <cellStyle name="Финансовый" xfId="44" builtinId="3"/>
    <cellStyle name="Хороший 2" xfId="43" xr:uid="{00000000-0005-0000-0000-00002C000000}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99"/>
  <sheetViews>
    <sheetView tabSelected="1" view="pageBreakPreview" topLeftCell="A187" zoomScaleNormal="73" zoomScaleSheetLayoutView="100" workbookViewId="0">
      <selection activeCell="B194" sqref="B194"/>
    </sheetView>
  </sheetViews>
  <sheetFormatPr defaultColWidth="9.140625" defaultRowHeight="15.75" x14ac:dyDescent="0.25"/>
  <cols>
    <col min="1" max="1" width="8.28515625" style="2" customWidth="1"/>
    <col min="2" max="2" width="90.28515625" style="14" customWidth="1"/>
    <col min="3" max="3" width="16.42578125" style="27" customWidth="1"/>
    <col min="4" max="4" width="11.140625" style="25" customWidth="1"/>
    <col min="5" max="16384" width="9.140625" style="1"/>
  </cols>
  <sheetData>
    <row r="1" spans="1:4" x14ac:dyDescent="0.25">
      <c r="C1" s="27" t="s">
        <v>257</v>
      </c>
    </row>
    <row r="2" spans="1:4" ht="16.5" customHeight="1" x14ac:dyDescent="0.25"/>
    <row r="3" spans="1:4" ht="64.5" customHeight="1" x14ac:dyDescent="0.25">
      <c r="A3" s="61" t="s">
        <v>258</v>
      </c>
      <c r="B3" s="61"/>
      <c r="C3" s="61"/>
      <c r="D3" s="61"/>
    </row>
    <row r="5" spans="1:4" ht="21" customHeight="1" x14ac:dyDescent="0.25">
      <c r="A5" s="62" t="s">
        <v>0</v>
      </c>
      <c r="B5" s="63" t="s">
        <v>1</v>
      </c>
      <c r="C5" s="64" t="s">
        <v>132</v>
      </c>
      <c r="D5" s="65"/>
    </row>
    <row r="6" spans="1:4" ht="26.25" customHeight="1" x14ac:dyDescent="0.25">
      <c r="A6" s="62"/>
      <c r="B6" s="63"/>
      <c r="C6" s="9" t="s">
        <v>238</v>
      </c>
      <c r="D6" s="9" t="s">
        <v>239</v>
      </c>
    </row>
    <row r="7" spans="1:4" s="28" customFormat="1" ht="18.75" customHeight="1" x14ac:dyDescent="0.25">
      <c r="A7" s="66" t="s">
        <v>242</v>
      </c>
      <c r="B7" s="67"/>
      <c r="C7" s="67"/>
      <c r="D7" s="68"/>
    </row>
    <row r="8" spans="1:4" s="28" customFormat="1" ht="15.75" customHeight="1" x14ac:dyDescent="0.25">
      <c r="A8" s="69" t="s">
        <v>243</v>
      </c>
      <c r="B8" s="70"/>
      <c r="C8" s="70"/>
      <c r="D8" s="71"/>
    </row>
    <row r="9" spans="1:4" s="28" customFormat="1" ht="33" x14ac:dyDescent="0.25">
      <c r="A9" s="34">
        <v>1</v>
      </c>
      <c r="B9" s="35" t="s">
        <v>43</v>
      </c>
      <c r="C9" s="36">
        <f>SUM(C10+C14+C18)</f>
        <v>4305</v>
      </c>
      <c r="D9" s="36">
        <f>SUM(D10+D14+D18)</f>
        <v>13296.4</v>
      </c>
    </row>
    <row r="10" spans="1:4" s="28" customFormat="1" ht="16.5" x14ac:dyDescent="0.25">
      <c r="A10" s="34" t="s">
        <v>39</v>
      </c>
      <c r="B10" s="35" t="s">
        <v>44</v>
      </c>
      <c r="C10" s="37">
        <f>C11+C12+C13</f>
        <v>4300</v>
      </c>
      <c r="D10" s="37">
        <f>D11+D12+D13</f>
        <v>13291</v>
      </c>
    </row>
    <row r="11" spans="1:4" s="28" customFormat="1" ht="20.25" customHeight="1" x14ac:dyDescent="0.25">
      <c r="A11" s="34" t="s">
        <v>50</v>
      </c>
      <c r="B11" s="35" t="s">
        <v>244</v>
      </c>
      <c r="C11" s="38">
        <v>3100</v>
      </c>
      <c r="D11" s="37">
        <v>523</v>
      </c>
    </row>
    <row r="12" spans="1:4" s="28" customFormat="1" ht="35.25" customHeight="1" x14ac:dyDescent="0.25">
      <c r="A12" s="34" t="s">
        <v>51</v>
      </c>
      <c r="B12" s="40" t="s">
        <v>245</v>
      </c>
      <c r="C12" s="38">
        <v>1000</v>
      </c>
      <c r="D12" s="37">
        <v>10186</v>
      </c>
    </row>
    <row r="13" spans="1:4" s="28" customFormat="1" ht="31.5" x14ac:dyDescent="0.25">
      <c r="A13" s="41" t="s">
        <v>197</v>
      </c>
      <c r="B13" s="40" t="s">
        <v>198</v>
      </c>
      <c r="C13" s="38">
        <v>200</v>
      </c>
      <c r="D13" s="42">
        <v>2582</v>
      </c>
    </row>
    <row r="14" spans="1:4" s="28" customFormat="1" ht="16.5" x14ac:dyDescent="0.25">
      <c r="A14" s="34" t="s">
        <v>40</v>
      </c>
      <c r="B14" s="35" t="s">
        <v>62</v>
      </c>
      <c r="C14" s="43">
        <f>C15+C16+C17</f>
        <v>5</v>
      </c>
      <c r="D14" s="37">
        <f>D15+D16+D17</f>
        <v>5.4</v>
      </c>
    </row>
    <row r="15" spans="1:4" s="28" customFormat="1" ht="33" x14ac:dyDescent="0.25">
      <c r="A15" s="34" t="s">
        <v>63</v>
      </c>
      <c r="B15" s="35" t="s">
        <v>168</v>
      </c>
      <c r="C15" s="43"/>
      <c r="D15" s="37"/>
    </row>
    <row r="16" spans="1:4" s="28" customFormat="1" ht="33" x14ac:dyDescent="0.25">
      <c r="A16" s="34" t="s">
        <v>64</v>
      </c>
      <c r="B16" s="35" t="s">
        <v>169</v>
      </c>
      <c r="C16" s="43"/>
      <c r="D16" s="37"/>
    </row>
    <row r="17" spans="1:4" s="28" customFormat="1" ht="16.5" x14ac:dyDescent="0.25">
      <c r="A17" s="34" t="s">
        <v>65</v>
      </c>
      <c r="B17" s="35" t="s">
        <v>170</v>
      </c>
      <c r="C17" s="43">
        <v>5</v>
      </c>
      <c r="D17" s="37">
        <v>5.4</v>
      </c>
    </row>
    <row r="18" spans="1:4" s="28" customFormat="1" ht="16.5" x14ac:dyDescent="0.25">
      <c r="A18" s="34" t="s">
        <v>41</v>
      </c>
      <c r="B18" s="35" t="s">
        <v>106</v>
      </c>
      <c r="C18" s="43">
        <f>C19+C20</f>
        <v>0</v>
      </c>
      <c r="D18" s="37">
        <f>D19+D20</f>
        <v>0</v>
      </c>
    </row>
    <row r="19" spans="1:4" s="28" customFormat="1" ht="31.5" customHeight="1" x14ac:dyDescent="0.25">
      <c r="A19" s="45" t="s">
        <v>66</v>
      </c>
      <c r="B19" s="35" t="s">
        <v>107</v>
      </c>
      <c r="C19" s="43"/>
      <c r="D19" s="37"/>
    </row>
    <row r="20" spans="1:4" s="28" customFormat="1" ht="16.5" x14ac:dyDescent="0.25">
      <c r="A20" s="45" t="s">
        <v>67</v>
      </c>
      <c r="B20" s="35" t="s">
        <v>108</v>
      </c>
      <c r="C20" s="43"/>
      <c r="D20" s="37"/>
    </row>
    <row r="21" spans="1:4" s="28" customFormat="1" ht="21" customHeight="1" x14ac:dyDescent="0.25">
      <c r="A21" s="34">
        <v>2</v>
      </c>
      <c r="B21" s="35" t="s">
        <v>46</v>
      </c>
      <c r="C21" s="43">
        <f>C25+C22</f>
        <v>650</v>
      </c>
      <c r="D21" s="36">
        <f>D24+D25+D22</f>
        <v>1254.2</v>
      </c>
    </row>
    <row r="22" spans="1:4" s="28" customFormat="1" ht="16.5" x14ac:dyDescent="0.25">
      <c r="A22" s="34" t="s">
        <v>45</v>
      </c>
      <c r="B22" s="35" t="s">
        <v>47</v>
      </c>
      <c r="C22" s="43">
        <f>C23+C24</f>
        <v>300</v>
      </c>
      <c r="D22" s="36">
        <f>D23+D24</f>
        <v>864</v>
      </c>
    </row>
    <row r="23" spans="1:4" s="28" customFormat="1" ht="33" x14ac:dyDescent="0.25">
      <c r="A23" s="34" t="s">
        <v>48</v>
      </c>
      <c r="B23" s="35" t="s">
        <v>246</v>
      </c>
      <c r="C23" s="43">
        <v>200</v>
      </c>
      <c r="D23" s="36">
        <v>864</v>
      </c>
    </row>
    <row r="24" spans="1:4" s="28" customFormat="1" ht="49.5" x14ac:dyDescent="0.25">
      <c r="A24" s="34" t="s">
        <v>49</v>
      </c>
      <c r="B24" s="35" t="s">
        <v>247</v>
      </c>
      <c r="C24" s="43">
        <v>100</v>
      </c>
      <c r="D24" s="37">
        <v>0</v>
      </c>
    </row>
    <row r="25" spans="1:4" s="28" customFormat="1" ht="16.5" x14ac:dyDescent="0.25">
      <c r="A25" s="34" t="s">
        <v>105</v>
      </c>
      <c r="B25" s="35" t="s">
        <v>127</v>
      </c>
      <c r="C25" s="43">
        <f>C26+C27+C28</f>
        <v>350</v>
      </c>
      <c r="D25" s="36">
        <f>D26+D27+D28</f>
        <v>390.2</v>
      </c>
    </row>
    <row r="26" spans="1:4" s="28" customFormat="1" ht="33" x14ac:dyDescent="0.25">
      <c r="A26" s="34" t="s">
        <v>110</v>
      </c>
      <c r="B26" s="35" t="s">
        <v>171</v>
      </c>
      <c r="C26" s="43"/>
      <c r="D26" s="37"/>
    </row>
    <row r="27" spans="1:4" s="28" customFormat="1" ht="39.75" customHeight="1" x14ac:dyDescent="0.25">
      <c r="A27" s="34" t="s">
        <v>111</v>
      </c>
      <c r="B27" s="35" t="s">
        <v>199</v>
      </c>
      <c r="C27" s="43">
        <v>300</v>
      </c>
      <c r="D27" s="37">
        <v>353.2</v>
      </c>
    </row>
    <row r="28" spans="1:4" s="28" customFormat="1" ht="16.5" x14ac:dyDescent="0.25">
      <c r="A28" s="34" t="s">
        <v>112</v>
      </c>
      <c r="B28" s="35" t="s">
        <v>200</v>
      </c>
      <c r="C28" s="43">
        <v>50</v>
      </c>
      <c r="D28" s="37">
        <v>37</v>
      </c>
    </row>
    <row r="29" spans="1:4" s="28" customFormat="1" ht="66" x14ac:dyDescent="0.25">
      <c r="A29" s="46" t="s">
        <v>133</v>
      </c>
      <c r="B29" s="35" t="s">
        <v>134</v>
      </c>
      <c r="C29" s="43"/>
      <c r="D29" s="44"/>
    </row>
    <row r="30" spans="1:4" s="28" customFormat="1" ht="34.5" customHeight="1" x14ac:dyDescent="0.25">
      <c r="A30" s="34">
        <v>3</v>
      </c>
      <c r="B30" s="35" t="s">
        <v>24</v>
      </c>
      <c r="C30" s="43">
        <f>C31+C32+C33+C34+C35</f>
        <v>1800</v>
      </c>
      <c r="D30" s="36">
        <f>D31+D32+D33+D34+D35</f>
        <v>1872.8</v>
      </c>
    </row>
    <row r="31" spans="1:4" s="28" customFormat="1" ht="16.5" x14ac:dyDescent="0.25">
      <c r="A31" s="34" t="s">
        <v>59</v>
      </c>
      <c r="B31" s="35" t="s">
        <v>60</v>
      </c>
      <c r="C31" s="43"/>
      <c r="D31" s="37"/>
    </row>
    <row r="32" spans="1:4" s="28" customFormat="1" ht="33" x14ac:dyDescent="0.25">
      <c r="A32" s="34" t="s">
        <v>61</v>
      </c>
      <c r="B32" s="35" t="s">
        <v>176</v>
      </c>
      <c r="C32" s="43"/>
      <c r="D32" s="37"/>
    </row>
    <row r="33" spans="1:4" s="28" customFormat="1" ht="33" x14ac:dyDescent="0.25">
      <c r="A33" s="34" t="s">
        <v>248</v>
      </c>
      <c r="B33" s="35" t="s">
        <v>249</v>
      </c>
      <c r="C33" s="43"/>
      <c r="D33" s="37"/>
    </row>
    <row r="34" spans="1:4" s="28" customFormat="1" ht="21.75" customHeight="1" x14ac:dyDescent="0.25">
      <c r="A34" s="34" t="s">
        <v>69</v>
      </c>
      <c r="B34" s="35" t="s">
        <v>68</v>
      </c>
      <c r="C34" s="43">
        <v>1500</v>
      </c>
      <c r="D34" s="37">
        <v>1524.8</v>
      </c>
    </row>
    <row r="35" spans="1:4" s="28" customFormat="1" ht="16.5" x14ac:dyDescent="0.25">
      <c r="A35" s="34" t="s">
        <v>71</v>
      </c>
      <c r="B35" s="35" t="s">
        <v>70</v>
      </c>
      <c r="C35" s="43">
        <v>300</v>
      </c>
      <c r="D35" s="37">
        <v>348</v>
      </c>
    </row>
    <row r="36" spans="1:4" s="28" customFormat="1" ht="16.5" x14ac:dyDescent="0.25">
      <c r="A36" s="34">
        <v>4</v>
      </c>
      <c r="B36" s="35" t="s">
        <v>25</v>
      </c>
      <c r="C36" s="43">
        <f>C37+C38+C39+C40</f>
        <v>29170</v>
      </c>
      <c r="D36" s="36">
        <f>D37+D38+D39+D40</f>
        <v>29906.3</v>
      </c>
    </row>
    <row r="37" spans="1:4" s="28" customFormat="1" ht="16.5" x14ac:dyDescent="0.25">
      <c r="A37" s="34" t="s">
        <v>72</v>
      </c>
      <c r="B37" s="35" t="s">
        <v>74</v>
      </c>
      <c r="C37" s="43"/>
      <c r="D37" s="37"/>
    </row>
    <row r="38" spans="1:4" s="28" customFormat="1" ht="16.5" x14ac:dyDescent="0.25">
      <c r="A38" s="34" t="s">
        <v>73</v>
      </c>
      <c r="B38" s="35" t="s">
        <v>75</v>
      </c>
      <c r="C38" s="43"/>
      <c r="D38" s="37"/>
    </row>
    <row r="39" spans="1:4" s="28" customFormat="1" ht="16.5" x14ac:dyDescent="0.25">
      <c r="A39" s="34" t="s">
        <v>76</v>
      </c>
      <c r="B39" s="35" t="s">
        <v>77</v>
      </c>
      <c r="C39" s="43"/>
      <c r="D39" s="37"/>
    </row>
    <row r="40" spans="1:4" s="28" customFormat="1" ht="33" x14ac:dyDescent="0.25">
      <c r="A40" s="34" t="s">
        <v>78</v>
      </c>
      <c r="B40" s="35" t="s">
        <v>113</v>
      </c>
      <c r="C40" s="43">
        <v>29170</v>
      </c>
      <c r="D40" s="37">
        <v>29906.3</v>
      </c>
    </row>
    <row r="41" spans="1:4" s="28" customFormat="1" ht="49.5" x14ac:dyDescent="0.25">
      <c r="A41" s="34" t="s">
        <v>114</v>
      </c>
      <c r="B41" s="35" t="s">
        <v>135</v>
      </c>
      <c r="C41" s="43"/>
      <c r="D41" s="37"/>
    </row>
    <row r="42" spans="1:4" s="28" customFormat="1" ht="16.5" x14ac:dyDescent="0.25">
      <c r="A42" s="34">
        <v>5</v>
      </c>
      <c r="B42" s="35" t="s">
        <v>26</v>
      </c>
      <c r="C42" s="43">
        <f>C43+C44</f>
        <v>1530</v>
      </c>
      <c r="D42" s="36">
        <f>D43+D44</f>
        <v>1532</v>
      </c>
    </row>
    <row r="43" spans="1:4" s="28" customFormat="1" ht="16.5" x14ac:dyDescent="0.25">
      <c r="A43" s="34" t="s">
        <v>79</v>
      </c>
      <c r="B43" s="35" t="s">
        <v>80</v>
      </c>
      <c r="C43" s="43"/>
      <c r="D43" s="37"/>
    </row>
    <row r="44" spans="1:4" s="28" customFormat="1" ht="36.75" customHeight="1" x14ac:dyDescent="0.25">
      <c r="A44" s="34" t="s">
        <v>81</v>
      </c>
      <c r="B44" s="35" t="s">
        <v>222</v>
      </c>
      <c r="C44" s="43">
        <v>1530</v>
      </c>
      <c r="D44" s="37">
        <v>1532</v>
      </c>
    </row>
    <row r="45" spans="1:4" s="28" customFormat="1" ht="33" x14ac:dyDescent="0.25">
      <c r="A45" s="34">
        <v>6</v>
      </c>
      <c r="B45" s="35" t="s">
        <v>27</v>
      </c>
      <c r="C45" s="43">
        <f t="shared" ref="C45:D45" si="0">SUM(C46:C49)</f>
        <v>24285</v>
      </c>
      <c r="D45" s="36">
        <f t="shared" si="0"/>
        <v>24285</v>
      </c>
    </row>
    <row r="46" spans="1:4" s="28" customFormat="1" ht="16.5" x14ac:dyDescent="0.25">
      <c r="A46" s="34" t="s">
        <v>52</v>
      </c>
      <c r="B46" s="35" t="s">
        <v>54</v>
      </c>
      <c r="C46" s="43"/>
      <c r="D46" s="36"/>
    </row>
    <row r="47" spans="1:4" s="28" customFormat="1" ht="16.5" x14ac:dyDescent="0.25">
      <c r="A47" s="34" t="s">
        <v>53</v>
      </c>
      <c r="B47" s="35" t="s">
        <v>56</v>
      </c>
      <c r="C47" s="43"/>
      <c r="D47" s="36"/>
    </row>
    <row r="48" spans="1:4" s="28" customFormat="1" ht="16.5" x14ac:dyDescent="0.25">
      <c r="A48" s="34" t="s">
        <v>55</v>
      </c>
      <c r="B48" s="35" t="s">
        <v>57</v>
      </c>
      <c r="C48" s="43"/>
      <c r="D48" s="44"/>
    </row>
    <row r="49" spans="1:4" s="28" customFormat="1" ht="33" x14ac:dyDescent="0.25">
      <c r="A49" s="34" t="s">
        <v>58</v>
      </c>
      <c r="B49" s="35" t="s">
        <v>86</v>
      </c>
      <c r="C49" s="43">
        <v>24285</v>
      </c>
      <c r="D49" s="39">
        <v>24285</v>
      </c>
    </row>
    <row r="50" spans="1:4" s="28" customFormat="1" ht="33" x14ac:dyDescent="0.25">
      <c r="A50" s="34" t="s">
        <v>82</v>
      </c>
      <c r="B50" s="35" t="s">
        <v>136</v>
      </c>
      <c r="C50" s="43"/>
      <c r="D50" s="44"/>
    </row>
    <row r="51" spans="1:4" s="28" customFormat="1" ht="16.5" x14ac:dyDescent="0.25">
      <c r="A51" s="46" t="s">
        <v>137</v>
      </c>
      <c r="B51" s="35" t="s">
        <v>138</v>
      </c>
      <c r="C51" s="43"/>
      <c r="D51" s="44"/>
    </row>
    <row r="52" spans="1:4" s="28" customFormat="1" ht="36" customHeight="1" x14ac:dyDescent="0.25">
      <c r="A52" s="34">
        <v>7</v>
      </c>
      <c r="B52" s="35" t="s">
        <v>250</v>
      </c>
      <c r="C52" s="43">
        <f>C55+C59+C61+C62</f>
        <v>350</v>
      </c>
      <c r="D52" s="36">
        <f>D55+D59+D61+D62</f>
        <v>623.6</v>
      </c>
    </row>
    <row r="53" spans="1:4" s="28" customFormat="1" ht="33" x14ac:dyDescent="0.25">
      <c r="A53" s="34" t="s">
        <v>139</v>
      </c>
      <c r="B53" s="35" t="s">
        <v>87</v>
      </c>
      <c r="C53" s="43"/>
      <c r="D53" s="36"/>
    </row>
    <row r="54" spans="1:4" s="28" customFormat="1" ht="49.5" x14ac:dyDescent="0.25">
      <c r="A54" s="34" t="s">
        <v>140</v>
      </c>
      <c r="B54" s="35" t="s">
        <v>85</v>
      </c>
      <c r="C54" s="43"/>
      <c r="D54" s="37"/>
    </row>
    <row r="55" spans="1:4" s="28" customFormat="1" ht="33" x14ac:dyDescent="0.25">
      <c r="A55" s="34" t="s">
        <v>126</v>
      </c>
      <c r="B55" s="35" t="s">
        <v>115</v>
      </c>
      <c r="C55" s="43">
        <v>50</v>
      </c>
      <c r="D55" s="36">
        <f>D56+D57+D58</f>
        <v>52</v>
      </c>
    </row>
    <row r="56" spans="1:4" s="28" customFormat="1" ht="33" x14ac:dyDescent="0.25">
      <c r="A56" s="34" t="s">
        <v>141</v>
      </c>
      <c r="B56" s="35" t="s">
        <v>116</v>
      </c>
      <c r="C56" s="43"/>
      <c r="D56" s="37"/>
    </row>
    <row r="57" spans="1:4" s="28" customFormat="1" ht="33" x14ac:dyDescent="0.25">
      <c r="A57" s="34" t="s">
        <v>142</v>
      </c>
      <c r="B57" s="35" t="s">
        <v>117</v>
      </c>
      <c r="C57" s="43"/>
      <c r="D57" s="37"/>
    </row>
    <row r="58" spans="1:4" s="28" customFormat="1" ht="49.5" x14ac:dyDescent="0.25">
      <c r="A58" s="34" t="s">
        <v>143</v>
      </c>
      <c r="B58" s="35" t="s">
        <v>118</v>
      </c>
      <c r="C58" s="43">
        <v>50</v>
      </c>
      <c r="D58" s="37">
        <v>52</v>
      </c>
    </row>
    <row r="59" spans="1:4" s="28" customFormat="1" ht="53.25" customHeight="1" x14ac:dyDescent="0.25">
      <c r="A59" s="34" t="s">
        <v>144</v>
      </c>
      <c r="B59" s="35" t="s">
        <v>119</v>
      </c>
      <c r="C59" s="43">
        <v>5</v>
      </c>
      <c r="D59" s="36">
        <v>8</v>
      </c>
    </row>
    <row r="60" spans="1:4" s="28" customFormat="1" ht="33" x14ac:dyDescent="0.25">
      <c r="A60" s="34" t="s">
        <v>145</v>
      </c>
      <c r="B60" s="35" t="s">
        <v>130</v>
      </c>
      <c r="C60" s="43"/>
      <c r="D60" s="37"/>
    </row>
    <row r="61" spans="1:4" s="28" customFormat="1" ht="49.5" x14ac:dyDescent="0.25">
      <c r="A61" s="34" t="s">
        <v>146</v>
      </c>
      <c r="B61" s="35" t="s">
        <v>131</v>
      </c>
      <c r="C61" s="43">
        <v>85</v>
      </c>
      <c r="D61" s="37">
        <v>197</v>
      </c>
    </row>
    <row r="62" spans="1:4" s="28" customFormat="1" ht="132" x14ac:dyDescent="0.25">
      <c r="A62" s="34" t="s">
        <v>147</v>
      </c>
      <c r="B62" s="35" t="s">
        <v>120</v>
      </c>
      <c r="C62" s="43">
        <v>210</v>
      </c>
      <c r="D62" s="37">
        <v>366.6</v>
      </c>
    </row>
    <row r="63" spans="1:4" s="28" customFormat="1" ht="33" x14ac:dyDescent="0.25">
      <c r="A63" s="34">
        <v>8</v>
      </c>
      <c r="B63" s="35" t="s">
        <v>28</v>
      </c>
      <c r="C63" s="36">
        <f>SUM(C64:C66)</f>
        <v>0</v>
      </c>
      <c r="D63" s="36">
        <f>SUM(D64:D66)</f>
        <v>0</v>
      </c>
    </row>
    <row r="64" spans="1:4" s="28" customFormat="1" ht="33" x14ac:dyDescent="0.25">
      <c r="A64" s="34" t="s">
        <v>83</v>
      </c>
      <c r="B64" s="35" t="s">
        <v>90</v>
      </c>
      <c r="C64" s="43"/>
      <c r="D64" s="47"/>
    </row>
    <row r="65" spans="1:4" s="28" customFormat="1" ht="33" x14ac:dyDescent="0.25">
      <c r="A65" s="34" t="s">
        <v>84</v>
      </c>
      <c r="B65" s="35" t="s">
        <v>92</v>
      </c>
      <c r="C65" s="43"/>
      <c r="D65" s="36"/>
    </row>
    <row r="66" spans="1:4" s="28" customFormat="1" ht="16.5" x14ac:dyDescent="0.25">
      <c r="A66" s="34" t="s">
        <v>88</v>
      </c>
      <c r="B66" s="35" t="s">
        <v>94</v>
      </c>
      <c r="C66" s="43"/>
      <c r="D66" s="36"/>
    </row>
    <row r="67" spans="1:4" s="28" customFormat="1" ht="73.5" customHeight="1" x14ac:dyDescent="0.25">
      <c r="A67" s="34">
        <v>9</v>
      </c>
      <c r="B67" s="35" t="s">
        <v>29</v>
      </c>
      <c r="C67" s="43">
        <f>C68+C69</f>
        <v>32.1</v>
      </c>
      <c r="D67" s="36">
        <f>D68+D69</f>
        <v>34</v>
      </c>
    </row>
    <row r="68" spans="1:4" s="28" customFormat="1" ht="102" customHeight="1" x14ac:dyDescent="0.25">
      <c r="A68" s="34" t="s">
        <v>89</v>
      </c>
      <c r="B68" s="35" t="s">
        <v>201</v>
      </c>
      <c r="C68" s="43"/>
      <c r="D68" s="44"/>
    </row>
    <row r="69" spans="1:4" s="28" customFormat="1" ht="49.5" x14ac:dyDescent="0.25">
      <c r="A69" s="34" t="s">
        <v>91</v>
      </c>
      <c r="B69" s="35" t="s">
        <v>150</v>
      </c>
      <c r="C69" s="43">
        <v>32.1</v>
      </c>
      <c r="D69" s="37">
        <v>34</v>
      </c>
    </row>
    <row r="70" spans="1:4" s="28" customFormat="1" ht="37.5" customHeight="1" x14ac:dyDescent="0.25">
      <c r="A70" s="34" t="s">
        <v>93</v>
      </c>
      <c r="B70" s="35" t="s">
        <v>151</v>
      </c>
      <c r="C70" s="43"/>
      <c r="D70" s="37"/>
    </row>
    <row r="71" spans="1:4" s="28" customFormat="1" ht="54" customHeight="1" x14ac:dyDescent="0.25">
      <c r="A71" s="46" t="s">
        <v>149</v>
      </c>
      <c r="B71" s="35" t="s">
        <v>251</v>
      </c>
      <c r="C71" s="43"/>
      <c r="D71" s="37"/>
    </row>
    <row r="72" spans="1:4" s="28" customFormat="1" ht="33" x14ac:dyDescent="0.25">
      <c r="A72" s="34">
        <v>10</v>
      </c>
      <c r="B72" s="35" t="s">
        <v>30</v>
      </c>
      <c r="C72" s="43">
        <f>C73+C74</f>
        <v>0</v>
      </c>
      <c r="D72" s="36">
        <f>D73+D74</f>
        <v>0</v>
      </c>
    </row>
    <row r="73" spans="1:4" s="28" customFormat="1" ht="33" x14ac:dyDescent="0.25">
      <c r="A73" s="34" t="s">
        <v>95</v>
      </c>
      <c r="B73" s="35" t="s">
        <v>99</v>
      </c>
      <c r="C73" s="43"/>
      <c r="D73" s="37"/>
    </row>
    <row r="74" spans="1:4" s="28" customFormat="1" ht="16.5" x14ac:dyDescent="0.25">
      <c r="A74" s="34" t="s">
        <v>96</v>
      </c>
      <c r="B74" s="35" t="s">
        <v>167</v>
      </c>
      <c r="C74" s="43"/>
      <c r="D74" s="37"/>
    </row>
    <row r="75" spans="1:4" s="28" customFormat="1" ht="16.5" x14ac:dyDescent="0.25">
      <c r="A75" s="34">
        <v>11</v>
      </c>
      <c r="B75" s="35" t="s">
        <v>31</v>
      </c>
      <c r="C75" s="43">
        <f>C77</f>
        <v>100</v>
      </c>
      <c r="D75" s="36">
        <f>D77</f>
        <v>217.3</v>
      </c>
    </row>
    <row r="76" spans="1:4" s="28" customFormat="1" ht="16.5" x14ac:dyDescent="0.25">
      <c r="A76" s="34" t="s">
        <v>97</v>
      </c>
      <c r="B76" s="35" t="s">
        <v>101</v>
      </c>
      <c r="C76" s="43"/>
      <c r="D76" s="37"/>
    </row>
    <row r="77" spans="1:4" s="28" customFormat="1" ht="33" x14ac:dyDescent="0.25">
      <c r="A77" s="34" t="s">
        <v>98</v>
      </c>
      <c r="B77" s="35" t="s">
        <v>103</v>
      </c>
      <c r="C77" s="43">
        <v>100</v>
      </c>
      <c r="D77" s="37">
        <v>217.3</v>
      </c>
    </row>
    <row r="78" spans="1:4" s="28" customFormat="1" ht="16.5" x14ac:dyDescent="0.25">
      <c r="A78" s="34">
        <v>12</v>
      </c>
      <c r="B78" s="35" t="s">
        <v>121</v>
      </c>
      <c r="C78" s="43">
        <f>C79+C80+C81+C82</f>
        <v>0</v>
      </c>
      <c r="D78" s="36">
        <f>D79+D80+D81+D82</f>
        <v>0</v>
      </c>
    </row>
    <row r="79" spans="1:4" s="28" customFormat="1" ht="16.5" x14ac:dyDescent="0.25">
      <c r="A79" s="34" t="s">
        <v>100</v>
      </c>
      <c r="B79" s="35" t="s">
        <v>172</v>
      </c>
      <c r="C79" s="43"/>
      <c r="D79" s="37"/>
    </row>
    <row r="80" spans="1:4" s="28" customFormat="1" ht="33" x14ac:dyDescent="0.25">
      <c r="A80" s="34" t="s">
        <v>102</v>
      </c>
      <c r="B80" s="35" t="s">
        <v>173</v>
      </c>
      <c r="C80" s="43"/>
      <c r="D80" s="48"/>
    </row>
    <row r="81" spans="1:4" s="32" customFormat="1" ht="33" x14ac:dyDescent="0.25">
      <c r="A81" s="34" t="s">
        <v>104</v>
      </c>
      <c r="B81" s="35" t="s">
        <v>174</v>
      </c>
      <c r="C81" s="43"/>
      <c r="D81" s="48"/>
    </row>
    <row r="82" spans="1:4" s="28" customFormat="1" ht="33" x14ac:dyDescent="0.25">
      <c r="A82" s="34" t="s">
        <v>148</v>
      </c>
      <c r="B82" s="35" t="s">
        <v>175</v>
      </c>
      <c r="C82" s="43"/>
      <c r="D82" s="48"/>
    </row>
    <row r="83" spans="1:4" s="28" customFormat="1" ht="31.5" x14ac:dyDescent="0.25">
      <c r="A83" s="49">
        <v>13</v>
      </c>
      <c r="B83" s="40" t="s">
        <v>202</v>
      </c>
      <c r="C83" s="43">
        <v>680</v>
      </c>
      <c r="D83" s="36">
        <v>826.4</v>
      </c>
    </row>
    <row r="84" spans="1:4" s="28" customFormat="1" ht="47.25" x14ac:dyDescent="0.25">
      <c r="A84" s="50">
        <v>14</v>
      </c>
      <c r="B84" s="40" t="s">
        <v>203</v>
      </c>
      <c r="C84" s="43">
        <v>2100</v>
      </c>
      <c r="D84" s="36">
        <v>3961.5</v>
      </c>
    </row>
    <row r="85" spans="1:4" s="28" customFormat="1" ht="47.25" x14ac:dyDescent="0.25">
      <c r="A85" s="50">
        <v>15</v>
      </c>
      <c r="B85" s="40" t="s">
        <v>252</v>
      </c>
      <c r="C85" s="43">
        <v>200</v>
      </c>
      <c r="D85" s="36">
        <v>1652</v>
      </c>
    </row>
    <row r="86" spans="1:4" s="28" customFormat="1" ht="16.5" x14ac:dyDescent="0.25">
      <c r="A86" s="50">
        <v>16</v>
      </c>
      <c r="B86" s="51" t="s">
        <v>204</v>
      </c>
      <c r="C86" s="43">
        <v>100</v>
      </c>
      <c r="D86" s="36">
        <v>100</v>
      </c>
    </row>
    <row r="87" spans="1:4" s="28" customFormat="1" ht="47.25" x14ac:dyDescent="0.25">
      <c r="A87" s="50">
        <v>17</v>
      </c>
      <c r="B87" s="51" t="s">
        <v>205</v>
      </c>
      <c r="C87" s="43">
        <v>600</v>
      </c>
      <c r="D87" s="36">
        <v>2211.5</v>
      </c>
    </row>
    <row r="88" spans="1:4" s="28" customFormat="1" ht="17.25" customHeight="1" x14ac:dyDescent="0.25">
      <c r="A88" s="52">
        <v>18</v>
      </c>
      <c r="B88" s="53" t="s">
        <v>253</v>
      </c>
      <c r="C88" s="43">
        <f>SUM(C9+C21+C30+C36+C42+C45+C52+C63+C67+C72+C75+C78+C83+C84+C85+C86+C87)</f>
        <v>65902.100000000006</v>
      </c>
      <c r="D88" s="36">
        <f>SUM(D9+D21+D30+D36+D42+D45+D52+D63+D67+D72+D75+D78+D83+D84+D85+D86+D87)</f>
        <v>81773</v>
      </c>
    </row>
    <row r="89" spans="1:4" s="28" customFormat="1" ht="17.25" customHeight="1" x14ac:dyDescent="0.25">
      <c r="A89" s="54" t="s">
        <v>178</v>
      </c>
      <c r="B89" s="55"/>
      <c r="C89" s="56"/>
      <c r="D89" s="57"/>
    </row>
    <row r="90" spans="1:4" s="28" customFormat="1" ht="33" x14ac:dyDescent="0.25">
      <c r="A90" s="34">
        <v>1</v>
      </c>
      <c r="B90" s="35" t="s">
        <v>32</v>
      </c>
      <c r="C90" s="43">
        <v>2</v>
      </c>
      <c r="D90" s="37">
        <v>2</v>
      </c>
    </row>
    <row r="91" spans="1:4" s="28" customFormat="1" ht="72.75" customHeight="1" x14ac:dyDescent="0.25">
      <c r="A91" s="34">
        <v>2</v>
      </c>
      <c r="B91" s="35" t="s">
        <v>33</v>
      </c>
      <c r="C91" s="43">
        <f>C92</f>
        <v>100</v>
      </c>
      <c r="D91" s="37">
        <f>D92+D93</f>
        <v>118</v>
      </c>
    </row>
    <row r="92" spans="1:4" s="28" customFormat="1" ht="31.5" x14ac:dyDescent="0.25">
      <c r="A92" s="34" t="s">
        <v>45</v>
      </c>
      <c r="B92" s="40" t="s">
        <v>206</v>
      </c>
      <c r="C92" s="43">
        <v>100</v>
      </c>
      <c r="D92" s="37">
        <v>118</v>
      </c>
    </row>
    <row r="93" spans="1:4" s="32" customFormat="1" ht="33" x14ac:dyDescent="0.25">
      <c r="A93" s="34" t="s">
        <v>105</v>
      </c>
      <c r="B93" s="35" t="s">
        <v>177</v>
      </c>
      <c r="C93" s="43"/>
      <c r="D93" s="37"/>
    </row>
    <row r="94" spans="1:4" s="28" customFormat="1" ht="33" x14ac:dyDescent="0.25">
      <c r="A94" s="34">
        <v>3</v>
      </c>
      <c r="B94" s="35" t="s">
        <v>122</v>
      </c>
      <c r="C94" s="43"/>
      <c r="D94" s="37"/>
    </row>
    <row r="95" spans="1:4" s="28" customFormat="1" ht="33" x14ac:dyDescent="0.25">
      <c r="A95" s="34">
        <v>4</v>
      </c>
      <c r="B95" s="35" t="s">
        <v>123</v>
      </c>
      <c r="C95" s="43"/>
      <c r="D95" s="37"/>
    </row>
    <row r="96" spans="1:4" s="28" customFormat="1" ht="33" x14ac:dyDescent="0.25">
      <c r="A96" s="34">
        <v>5</v>
      </c>
      <c r="B96" s="35" t="s">
        <v>124</v>
      </c>
      <c r="C96" s="43"/>
      <c r="D96" s="37"/>
    </row>
    <row r="97" spans="1:4" s="28" customFormat="1" ht="47.25" x14ac:dyDescent="0.25">
      <c r="A97" s="34">
        <v>6</v>
      </c>
      <c r="B97" s="58" t="s">
        <v>223</v>
      </c>
      <c r="C97" s="43"/>
      <c r="D97" s="37"/>
    </row>
    <row r="98" spans="1:4" s="28" customFormat="1" ht="33" x14ac:dyDescent="0.25">
      <c r="A98" s="34" t="s">
        <v>52</v>
      </c>
      <c r="B98" s="35" t="s">
        <v>254</v>
      </c>
      <c r="C98" s="43"/>
      <c r="D98" s="37"/>
    </row>
    <row r="99" spans="1:4" s="28" customFormat="1" ht="36" customHeight="1" x14ac:dyDescent="0.25">
      <c r="A99" s="34" t="s">
        <v>53</v>
      </c>
      <c r="B99" s="35" t="s">
        <v>255</v>
      </c>
      <c r="C99" s="43"/>
      <c r="D99" s="37"/>
    </row>
    <row r="100" spans="1:4" s="28" customFormat="1" ht="49.5" x14ac:dyDescent="0.25">
      <c r="A100" s="34" t="s">
        <v>55</v>
      </c>
      <c r="B100" s="35" t="s">
        <v>256</v>
      </c>
      <c r="C100" s="43"/>
      <c r="D100" s="37"/>
    </row>
    <row r="101" spans="1:4" s="28" customFormat="1" ht="17.25" customHeight="1" x14ac:dyDescent="0.25">
      <c r="A101" s="59"/>
      <c r="B101" s="60" t="s">
        <v>10</v>
      </c>
      <c r="C101" s="43">
        <f>C91+C90</f>
        <v>102</v>
      </c>
      <c r="D101" s="36">
        <f>D91+D90</f>
        <v>120</v>
      </c>
    </row>
    <row r="102" spans="1:4" s="29" customFormat="1" ht="16.5" customHeight="1" x14ac:dyDescent="0.25">
      <c r="A102" s="72" t="s">
        <v>183</v>
      </c>
      <c r="B102" s="73"/>
      <c r="C102" s="43">
        <f>C101+C88</f>
        <v>66004.100000000006</v>
      </c>
      <c r="D102" s="36">
        <f>D101+D88</f>
        <v>81893</v>
      </c>
    </row>
    <row r="103" spans="1:4" ht="26.25" customHeight="1" x14ac:dyDescent="0.25">
      <c r="A103" s="74" t="s">
        <v>179</v>
      </c>
      <c r="B103" s="75"/>
      <c r="C103" s="75"/>
      <c r="D103" s="76"/>
    </row>
    <row r="104" spans="1:4" ht="36" customHeight="1" x14ac:dyDescent="0.25">
      <c r="A104" s="15">
        <v>1</v>
      </c>
      <c r="B104" s="22" t="s">
        <v>185</v>
      </c>
      <c r="C104" s="9"/>
      <c r="D104" s="9"/>
    </row>
    <row r="105" spans="1:4" ht="82.5" customHeight="1" x14ac:dyDescent="0.25">
      <c r="A105" s="15">
        <v>2</v>
      </c>
      <c r="B105" s="23" t="s">
        <v>34</v>
      </c>
      <c r="C105" s="3"/>
      <c r="D105" s="3"/>
    </row>
    <row r="106" spans="1:4" ht="47.25" x14ac:dyDescent="0.25">
      <c r="A106" s="15">
        <v>3</v>
      </c>
      <c r="B106" s="22" t="s">
        <v>186</v>
      </c>
      <c r="C106" s="9"/>
      <c r="D106" s="9"/>
    </row>
    <row r="107" spans="1:4" ht="31.5" x14ac:dyDescent="0.25">
      <c r="A107" s="15">
        <v>4</v>
      </c>
      <c r="B107" s="22" t="s">
        <v>229</v>
      </c>
      <c r="C107" s="3">
        <v>184.9</v>
      </c>
      <c r="D107" s="3">
        <v>184.9</v>
      </c>
    </row>
    <row r="108" spans="1:4" ht="36.75" customHeight="1" x14ac:dyDescent="0.25">
      <c r="A108" s="15">
        <v>5</v>
      </c>
      <c r="B108" s="22" t="s">
        <v>35</v>
      </c>
      <c r="C108" s="3"/>
      <c r="D108" s="3"/>
    </row>
    <row r="109" spans="1:4" ht="47.25" x14ac:dyDescent="0.25">
      <c r="A109" s="15">
        <v>6</v>
      </c>
      <c r="B109" s="5" t="s">
        <v>214</v>
      </c>
      <c r="C109" s="3">
        <v>700</v>
      </c>
      <c r="D109" s="3">
        <v>1018.4</v>
      </c>
    </row>
    <row r="110" spans="1:4" ht="36" customHeight="1" x14ac:dyDescent="0.25">
      <c r="A110" s="15">
        <v>7</v>
      </c>
      <c r="B110" s="5" t="s">
        <v>187</v>
      </c>
      <c r="C110" s="3">
        <v>2363.8000000000002</v>
      </c>
      <c r="D110" s="3">
        <v>2363.8000000000002</v>
      </c>
    </row>
    <row r="111" spans="1:4" ht="19.5" customHeight="1" x14ac:dyDescent="0.25">
      <c r="A111" s="15">
        <v>8</v>
      </c>
      <c r="B111" s="16" t="s">
        <v>189</v>
      </c>
      <c r="C111" s="3">
        <f t="shared" ref="C111:D111" si="1">C112+C113</f>
        <v>0</v>
      </c>
      <c r="D111" s="3">
        <f t="shared" si="1"/>
        <v>0</v>
      </c>
    </row>
    <row r="112" spans="1:4" ht="19.5" customHeight="1" x14ac:dyDescent="0.25">
      <c r="A112" s="26" t="s">
        <v>236</v>
      </c>
      <c r="B112" s="16" t="s">
        <v>153</v>
      </c>
      <c r="C112" s="3">
        <v>0</v>
      </c>
      <c r="D112" s="3">
        <v>0</v>
      </c>
    </row>
    <row r="113" spans="1:4" s="4" customFormat="1" x14ac:dyDescent="0.25">
      <c r="A113" s="26" t="s">
        <v>237</v>
      </c>
      <c r="B113" s="24" t="s">
        <v>190</v>
      </c>
      <c r="C113" s="3">
        <v>0</v>
      </c>
      <c r="D113" s="3">
        <v>0</v>
      </c>
    </row>
    <row r="114" spans="1:4" s="4" customFormat="1" ht="24" customHeight="1" x14ac:dyDescent="0.25">
      <c r="A114" s="15"/>
      <c r="B114" s="16" t="s">
        <v>212</v>
      </c>
      <c r="C114" s="3">
        <f>C111+C110+C109+C105+C107</f>
        <v>3248.7000000000003</v>
      </c>
      <c r="D114" s="3">
        <f>D111+D110+D109+D105+D107</f>
        <v>3567.1000000000004</v>
      </c>
    </row>
    <row r="115" spans="1:4" x14ac:dyDescent="0.25">
      <c r="A115" s="74" t="s">
        <v>180</v>
      </c>
      <c r="B115" s="77"/>
      <c r="C115" s="77"/>
      <c r="D115" s="78"/>
    </row>
    <row r="116" spans="1:4" ht="23.25" customHeight="1" x14ac:dyDescent="0.25">
      <c r="A116" s="17">
        <v>1</v>
      </c>
      <c r="B116" s="16" t="s">
        <v>125</v>
      </c>
      <c r="C116" s="3"/>
      <c r="D116" s="3"/>
    </row>
    <row r="117" spans="1:4" ht="38.25" customHeight="1" x14ac:dyDescent="0.25">
      <c r="A117" s="17">
        <v>2</v>
      </c>
      <c r="B117" s="16" t="s">
        <v>7</v>
      </c>
      <c r="C117" s="3"/>
      <c r="D117" s="3"/>
    </row>
    <row r="118" spans="1:4" ht="33" customHeight="1" x14ac:dyDescent="0.25">
      <c r="A118" s="17">
        <v>3</v>
      </c>
      <c r="B118" s="16" t="s">
        <v>11</v>
      </c>
      <c r="C118" s="3"/>
      <c r="D118" s="3"/>
    </row>
    <row r="119" spans="1:4" s="18" customFormat="1" ht="65.25" customHeight="1" x14ac:dyDescent="0.25">
      <c r="A119" s="17">
        <v>4</v>
      </c>
      <c r="B119" s="16" t="s">
        <v>191</v>
      </c>
      <c r="C119" s="3">
        <f t="shared" ref="C119:D119" si="2">C120+C121+C122+C123+C124+C125+C126+C127</f>
        <v>6024.9000000000005</v>
      </c>
      <c r="D119" s="3">
        <f t="shared" si="2"/>
        <v>6024.9000000000005</v>
      </c>
    </row>
    <row r="120" spans="1:4" s="18" customFormat="1" ht="21" customHeight="1" x14ac:dyDescent="0.25">
      <c r="A120" s="10" t="s">
        <v>152</v>
      </c>
      <c r="B120" s="11" t="s">
        <v>153</v>
      </c>
      <c r="C120" s="12">
        <v>302.89999999999998</v>
      </c>
      <c r="D120" s="12">
        <v>302.89999999999998</v>
      </c>
    </row>
    <row r="121" spans="1:4" s="18" customFormat="1" ht="33" customHeight="1" x14ac:dyDescent="0.25">
      <c r="A121" s="10" t="s">
        <v>154</v>
      </c>
      <c r="B121" s="13" t="s">
        <v>155</v>
      </c>
      <c r="C121" s="12">
        <v>802.4</v>
      </c>
      <c r="D121" s="12">
        <v>802.4</v>
      </c>
    </row>
    <row r="122" spans="1:4" s="18" customFormat="1" ht="21" customHeight="1" x14ac:dyDescent="0.25">
      <c r="A122" s="10" t="s">
        <v>156</v>
      </c>
      <c r="B122" s="11" t="s">
        <v>157</v>
      </c>
      <c r="C122" s="12">
        <v>901.8</v>
      </c>
      <c r="D122" s="12">
        <v>901.8</v>
      </c>
    </row>
    <row r="123" spans="1:4" s="18" customFormat="1" ht="21.75" customHeight="1" x14ac:dyDescent="0.25">
      <c r="A123" s="10" t="s">
        <v>158</v>
      </c>
      <c r="B123" s="13" t="s">
        <v>159</v>
      </c>
      <c r="C123" s="12">
        <v>2804.1</v>
      </c>
      <c r="D123" s="12">
        <v>2804.1</v>
      </c>
    </row>
    <row r="124" spans="1:4" s="18" customFormat="1" ht="20.25" customHeight="1" x14ac:dyDescent="0.25">
      <c r="A124" s="10" t="s">
        <v>160</v>
      </c>
      <c r="B124" s="13" t="s">
        <v>161</v>
      </c>
      <c r="C124" s="12">
        <v>29.3</v>
      </c>
      <c r="D124" s="12">
        <v>29.3</v>
      </c>
    </row>
    <row r="125" spans="1:4" s="18" customFormat="1" ht="18.75" customHeight="1" x14ac:dyDescent="0.25">
      <c r="A125" s="10" t="s">
        <v>162</v>
      </c>
      <c r="B125" s="11" t="s">
        <v>166</v>
      </c>
      <c r="C125" s="12">
        <v>110.1</v>
      </c>
      <c r="D125" s="12">
        <v>110.1</v>
      </c>
    </row>
    <row r="126" spans="1:4" s="18" customFormat="1" ht="18.75" customHeight="1" x14ac:dyDescent="0.25">
      <c r="A126" s="10" t="s">
        <v>163</v>
      </c>
      <c r="B126" s="13" t="s">
        <v>164</v>
      </c>
      <c r="C126" s="12">
        <v>0</v>
      </c>
      <c r="D126" s="12">
        <v>0</v>
      </c>
    </row>
    <row r="127" spans="1:4" ht="21" customHeight="1" x14ac:dyDescent="0.25">
      <c r="A127" s="10" t="s">
        <v>165</v>
      </c>
      <c r="B127" s="13" t="s">
        <v>195</v>
      </c>
      <c r="C127" s="12">
        <v>1074.3</v>
      </c>
      <c r="D127" s="12">
        <v>1074.3</v>
      </c>
    </row>
    <row r="128" spans="1:4" s="29" customFormat="1" ht="48.75" customHeight="1" x14ac:dyDescent="0.25">
      <c r="A128" s="17">
        <v>5</v>
      </c>
      <c r="B128" s="16" t="s">
        <v>129</v>
      </c>
      <c r="C128" s="3">
        <v>7899.8</v>
      </c>
      <c r="D128" s="3">
        <v>7899.8</v>
      </c>
    </row>
    <row r="129" spans="1:4" s="4" customFormat="1" ht="51.75" customHeight="1" x14ac:dyDescent="0.25">
      <c r="A129" s="17">
        <v>6</v>
      </c>
      <c r="B129" s="16" t="s">
        <v>188</v>
      </c>
      <c r="C129" s="3">
        <v>120</v>
      </c>
      <c r="D129" s="3">
        <v>185</v>
      </c>
    </row>
    <row r="130" spans="1:4" s="4" customFormat="1" ht="25.5" customHeight="1" x14ac:dyDescent="0.25">
      <c r="A130" s="7"/>
      <c r="B130" s="16" t="s">
        <v>212</v>
      </c>
      <c r="C130" s="3">
        <f t="shared" ref="C130:D130" si="3">C129+C128+C119+C118+C117+C116</f>
        <v>14044.7</v>
      </c>
      <c r="D130" s="3">
        <f t="shared" si="3"/>
        <v>14109.7</v>
      </c>
    </row>
    <row r="131" spans="1:4" ht="20.25" customHeight="1" x14ac:dyDescent="0.25">
      <c r="A131" s="83" t="s">
        <v>181</v>
      </c>
      <c r="B131" s="84"/>
      <c r="C131" s="9"/>
      <c r="D131" s="9"/>
    </row>
    <row r="132" spans="1:4" ht="24" customHeight="1" x14ac:dyDescent="0.25">
      <c r="A132" s="17">
        <v>1</v>
      </c>
      <c r="B132" s="16" t="s">
        <v>2</v>
      </c>
      <c r="C132" s="3"/>
      <c r="D132" s="3"/>
    </row>
    <row r="133" spans="1:4" ht="21.75" customHeight="1" x14ac:dyDescent="0.25">
      <c r="A133" s="17">
        <v>2</v>
      </c>
      <c r="B133" s="16" t="s">
        <v>196</v>
      </c>
      <c r="C133" s="3">
        <f t="shared" ref="C133:D133" si="4">C137</f>
        <v>35.42</v>
      </c>
      <c r="D133" s="3">
        <f t="shared" si="4"/>
        <v>35.42</v>
      </c>
    </row>
    <row r="134" spans="1:4" ht="30.75" customHeight="1" x14ac:dyDescent="0.25">
      <c r="A134" s="30" t="s">
        <v>231</v>
      </c>
      <c r="B134" s="31" t="s">
        <v>192</v>
      </c>
      <c r="C134" s="3">
        <v>0</v>
      </c>
      <c r="D134" s="3">
        <v>0</v>
      </c>
    </row>
    <row r="135" spans="1:4" ht="30.75" customHeight="1" x14ac:dyDescent="0.25">
      <c r="A135" s="30" t="s">
        <v>230</v>
      </c>
      <c r="B135" s="31" t="s">
        <v>193</v>
      </c>
      <c r="C135" s="3">
        <v>0</v>
      </c>
      <c r="D135" s="3">
        <v>0</v>
      </c>
    </row>
    <row r="136" spans="1:4" ht="35.25" customHeight="1" x14ac:dyDescent="0.25">
      <c r="A136" s="30" t="s">
        <v>232</v>
      </c>
      <c r="B136" s="31" t="s">
        <v>194</v>
      </c>
      <c r="C136" s="3">
        <v>0</v>
      </c>
      <c r="D136" s="3">
        <v>0</v>
      </c>
    </row>
    <row r="137" spans="1:4" s="4" customFormat="1" ht="31.5" x14ac:dyDescent="0.25">
      <c r="A137" s="30" t="s">
        <v>233</v>
      </c>
      <c r="B137" s="13" t="s">
        <v>240</v>
      </c>
      <c r="C137" s="3">
        <v>35.42</v>
      </c>
      <c r="D137" s="3">
        <v>35.42</v>
      </c>
    </row>
    <row r="138" spans="1:4" s="4" customFormat="1" ht="31.5" x14ac:dyDescent="0.25">
      <c r="A138" s="30" t="s">
        <v>133</v>
      </c>
      <c r="B138" s="13" t="s">
        <v>241</v>
      </c>
      <c r="C138" s="3">
        <v>0</v>
      </c>
      <c r="D138" s="3">
        <v>16.93</v>
      </c>
    </row>
    <row r="139" spans="1:4" s="4" customFormat="1" ht="21.75" customHeight="1" x14ac:dyDescent="0.25">
      <c r="A139" s="17"/>
      <c r="B139" s="16" t="s">
        <v>212</v>
      </c>
      <c r="C139" s="3">
        <f t="shared" ref="C139" si="5">C133</f>
        <v>35.42</v>
      </c>
      <c r="D139" s="3">
        <f>D133+D138</f>
        <v>52.35</v>
      </c>
    </row>
    <row r="140" spans="1:4" ht="36.75" customHeight="1" x14ac:dyDescent="0.25">
      <c r="A140" s="74" t="s">
        <v>207</v>
      </c>
      <c r="B140" s="77"/>
      <c r="C140" s="77"/>
      <c r="D140" s="78"/>
    </row>
    <row r="141" spans="1:4" ht="31.5" x14ac:dyDescent="0.25">
      <c r="A141" s="17">
        <v>1</v>
      </c>
      <c r="B141" s="16" t="s">
        <v>8</v>
      </c>
      <c r="C141" s="3"/>
      <c r="D141" s="3"/>
    </row>
    <row r="142" spans="1:4" ht="31.5" x14ac:dyDescent="0.25">
      <c r="A142" s="17">
        <v>2</v>
      </c>
      <c r="B142" s="16" t="s">
        <v>9</v>
      </c>
      <c r="C142" s="3"/>
      <c r="D142" s="3"/>
    </row>
    <row r="143" spans="1:4" ht="31.5" x14ac:dyDescent="0.25">
      <c r="A143" s="17">
        <v>3</v>
      </c>
      <c r="B143" s="16" t="s">
        <v>4</v>
      </c>
      <c r="C143" s="3"/>
      <c r="D143" s="3"/>
    </row>
    <row r="144" spans="1:4" ht="31.5" x14ac:dyDescent="0.25">
      <c r="A144" s="17">
        <v>4</v>
      </c>
      <c r="B144" s="16" t="s">
        <v>6</v>
      </c>
      <c r="C144" s="3"/>
      <c r="D144" s="3"/>
    </row>
    <row r="145" spans="1:4" ht="31.5" x14ac:dyDescent="0.25">
      <c r="A145" s="17">
        <v>5</v>
      </c>
      <c r="B145" s="24" t="s">
        <v>234</v>
      </c>
      <c r="C145" s="3"/>
      <c r="D145" s="3"/>
    </row>
    <row r="146" spans="1:4" s="29" customFormat="1" ht="30.75" customHeight="1" x14ac:dyDescent="0.25">
      <c r="A146" s="17">
        <v>6</v>
      </c>
      <c r="B146" s="16" t="s">
        <v>36</v>
      </c>
      <c r="C146" s="3"/>
      <c r="D146" s="3"/>
    </row>
    <row r="147" spans="1:4" x14ac:dyDescent="0.25">
      <c r="A147" s="17">
        <v>7</v>
      </c>
      <c r="B147" s="16" t="s">
        <v>38</v>
      </c>
      <c r="C147" s="3">
        <v>2136.5</v>
      </c>
      <c r="D147" s="3">
        <v>2129.3000000000002</v>
      </c>
    </row>
    <row r="148" spans="1:4" ht="31.5" x14ac:dyDescent="0.25">
      <c r="A148" s="17">
        <v>8</v>
      </c>
      <c r="B148" s="16" t="s">
        <v>109</v>
      </c>
      <c r="C148" s="3">
        <v>50</v>
      </c>
      <c r="D148" s="3">
        <v>0</v>
      </c>
    </row>
    <row r="149" spans="1:4" s="4" customFormat="1" x14ac:dyDescent="0.25">
      <c r="A149" s="17">
        <v>10</v>
      </c>
      <c r="B149" s="16" t="s">
        <v>42</v>
      </c>
      <c r="C149" s="3"/>
      <c r="D149" s="3"/>
    </row>
    <row r="150" spans="1:4" s="4" customFormat="1" ht="24" customHeight="1" x14ac:dyDescent="0.25">
      <c r="A150" s="17"/>
      <c r="B150" s="16" t="s">
        <v>212</v>
      </c>
      <c r="C150" s="3">
        <f t="shared" ref="C150:D150" si="6">C148+C147</f>
        <v>2186.5</v>
      </c>
      <c r="D150" s="3">
        <f t="shared" si="6"/>
        <v>2129.3000000000002</v>
      </c>
    </row>
    <row r="151" spans="1:4" x14ac:dyDescent="0.25">
      <c r="A151" s="74" t="s">
        <v>182</v>
      </c>
      <c r="B151" s="77"/>
      <c r="C151" s="77"/>
      <c r="D151" s="78"/>
    </row>
    <row r="152" spans="1:4" s="4" customFormat="1" ht="31.5" x14ac:dyDescent="0.25">
      <c r="A152" s="17">
        <v>1</v>
      </c>
      <c r="B152" s="16" t="s">
        <v>3</v>
      </c>
      <c r="C152" s="3">
        <v>100</v>
      </c>
      <c r="D152" s="3">
        <v>100</v>
      </c>
    </row>
    <row r="153" spans="1:4" s="4" customFormat="1" ht="24.75" customHeight="1" x14ac:dyDescent="0.25">
      <c r="A153" s="17"/>
      <c r="B153" s="16" t="s">
        <v>212</v>
      </c>
      <c r="C153" s="3">
        <f>C152</f>
        <v>100</v>
      </c>
      <c r="D153" s="3">
        <f>D152</f>
        <v>100</v>
      </c>
    </row>
    <row r="154" spans="1:4" s="29" customFormat="1" ht="32.25" customHeight="1" x14ac:dyDescent="0.25">
      <c r="A154" s="74" t="s">
        <v>208</v>
      </c>
      <c r="B154" s="85"/>
      <c r="C154" s="85"/>
      <c r="D154" s="78"/>
    </row>
    <row r="155" spans="1:4" s="4" customFormat="1" ht="31.5" x14ac:dyDescent="0.25">
      <c r="A155" s="7">
        <v>1</v>
      </c>
      <c r="B155" s="24" t="s">
        <v>224</v>
      </c>
      <c r="C155" s="3">
        <v>321.73</v>
      </c>
      <c r="D155" s="3">
        <v>321.73</v>
      </c>
    </row>
    <row r="156" spans="1:4" s="4" customFormat="1" ht="24.75" customHeight="1" x14ac:dyDescent="0.25">
      <c r="A156" s="17"/>
      <c r="B156" s="16" t="s">
        <v>212</v>
      </c>
      <c r="C156" s="3">
        <f t="shared" ref="C156:D156" si="7">C155</f>
        <v>321.73</v>
      </c>
      <c r="D156" s="3">
        <f t="shared" si="7"/>
        <v>321.73</v>
      </c>
    </row>
    <row r="157" spans="1:4" ht="33" customHeight="1" x14ac:dyDescent="0.25">
      <c r="A157" s="74" t="s">
        <v>209</v>
      </c>
      <c r="B157" s="85"/>
      <c r="C157" s="85"/>
      <c r="D157" s="78"/>
    </row>
    <row r="158" spans="1:4" ht="31.5" x14ac:dyDescent="0.25">
      <c r="A158" s="7">
        <v>1</v>
      </c>
      <c r="B158" s="24" t="s">
        <v>12</v>
      </c>
      <c r="C158" s="3"/>
      <c r="D158" s="3"/>
    </row>
    <row r="159" spans="1:4" ht="36" customHeight="1" x14ac:dyDescent="0.25">
      <c r="A159" s="17">
        <v>2</v>
      </c>
      <c r="B159" s="24" t="s">
        <v>13</v>
      </c>
      <c r="C159" s="3"/>
      <c r="D159" s="3"/>
    </row>
    <row r="160" spans="1:4" ht="36" customHeight="1" x14ac:dyDescent="0.25">
      <c r="A160" s="17">
        <v>3</v>
      </c>
      <c r="B160" s="24" t="s">
        <v>14</v>
      </c>
      <c r="C160" s="3"/>
      <c r="D160" s="3"/>
    </row>
    <row r="161" spans="1:4" ht="31.5" customHeight="1" x14ac:dyDescent="0.25">
      <c r="A161" s="17">
        <v>4</v>
      </c>
      <c r="B161" s="24" t="s">
        <v>15</v>
      </c>
      <c r="C161" s="3"/>
      <c r="D161" s="3"/>
    </row>
    <row r="162" spans="1:4" ht="21" customHeight="1" x14ac:dyDescent="0.25">
      <c r="A162" s="17">
        <v>5</v>
      </c>
      <c r="B162" s="24" t="s">
        <v>37</v>
      </c>
      <c r="C162" s="3"/>
      <c r="D162" s="3"/>
    </row>
    <row r="163" spans="1:4" ht="24" customHeight="1" x14ac:dyDescent="0.25">
      <c r="A163" s="17">
        <v>6</v>
      </c>
      <c r="B163" s="24" t="s">
        <v>16</v>
      </c>
      <c r="C163" s="3"/>
      <c r="D163" s="3"/>
    </row>
    <row r="164" spans="1:4" ht="31.5" customHeight="1" x14ac:dyDescent="0.25">
      <c r="A164" s="17">
        <v>7</v>
      </c>
      <c r="B164" s="24" t="s">
        <v>17</v>
      </c>
      <c r="C164" s="3"/>
      <c r="D164" s="3"/>
    </row>
    <row r="165" spans="1:4" ht="18" customHeight="1" x14ac:dyDescent="0.25">
      <c r="A165" s="17">
        <v>8</v>
      </c>
      <c r="B165" s="24" t="s">
        <v>5</v>
      </c>
      <c r="C165" s="3"/>
      <c r="D165" s="3"/>
    </row>
    <row r="166" spans="1:4" ht="19.5" customHeight="1" x14ac:dyDescent="0.25">
      <c r="A166" s="17">
        <v>9</v>
      </c>
      <c r="B166" s="24" t="s">
        <v>18</v>
      </c>
      <c r="C166" s="3"/>
      <c r="D166" s="3"/>
    </row>
    <row r="167" spans="1:4" ht="37.15" customHeight="1" x14ac:dyDescent="0.25">
      <c r="A167" s="17">
        <v>10</v>
      </c>
      <c r="B167" s="24" t="s">
        <v>19</v>
      </c>
      <c r="C167" s="3"/>
      <c r="D167" s="3"/>
    </row>
    <row r="168" spans="1:4" ht="36" customHeight="1" x14ac:dyDescent="0.25">
      <c r="A168" s="17">
        <v>11</v>
      </c>
      <c r="B168" s="24" t="s">
        <v>21</v>
      </c>
      <c r="C168" s="3"/>
      <c r="D168" s="3"/>
    </row>
    <row r="169" spans="1:4" ht="36" customHeight="1" x14ac:dyDescent="0.25">
      <c r="A169" s="17">
        <v>12</v>
      </c>
      <c r="B169" s="24" t="s">
        <v>20</v>
      </c>
      <c r="C169" s="3"/>
      <c r="D169" s="3"/>
    </row>
    <row r="170" spans="1:4" ht="36" customHeight="1" x14ac:dyDescent="0.25">
      <c r="A170" s="17">
        <v>13</v>
      </c>
      <c r="B170" s="24" t="s">
        <v>6</v>
      </c>
      <c r="C170" s="3"/>
      <c r="D170" s="3"/>
    </row>
    <row r="171" spans="1:4" ht="33.75" customHeight="1" x14ac:dyDescent="0.25">
      <c r="A171" s="17">
        <v>14</v>
      </c>
      <c r="B171" s="24" t="s">
        <v>22</v>
      </c>
      <c r="C171" s="3"/>
      <c r="D171" s="3"/>
    </row>
    <row r="172" spans="1:4" ht="34.5" customHeight="1" x14ac:dyDescent="0.25">
      <c r="A172" s="17">
        <v>15</v>
      </c>
      <c r="B172" s="24" t="s">
        <v>23</v>
      </c>
      <c r="C172" s="3"/>
      <c r="D172" s="3"/>
    </row>
    <row r="173" spans="1:4" ht="30" customHeight="1" x14ac:dyDescent="0.25">
      <c r="A173" s="17">
        <v>16</v>
      </c>
      <c r="B173" s="16" t="s">
        <v>235</v>
      </c>
      <c r="C173" s="3"/>
      <c r="D173" s="3"/>
    </row>
    <row r="174" spans="1:4" ht="22.5" customHeight="1" x14ac:dyDescent="0.25">
      <c r="A174" s="17">
        <v>17</v>
      </c>
      <c r="B174" s="16" t="s">
        <v>213</v>
      </c>
      <c r="C174" s="3"/>
      <c r="D174" s="3"/>
    </row>
    <row r="175" spans="1:4" s="4" customFormat="1" ht="22.5" customHeight="1" x14ac:dyDescent="0.25">
      <c r="A175" s="17"/>
      <c r="B175" s="16" t="s">
        <v>212</v>
      </c>
      <c r="C175" s="3">
        <v>0</v>
      </c>
      <c r="D175" s="3">
        <v>0</v>
      </c>
    </row>
    <row r="176" spans="1:4" ht="21.75" customHeight="1" x14ac:dyDescent="0.25">
      <c r="A176" s="74" t="s">
        <v>210</v>
      </c>
      <c r="B176" s="77"/>
      <c r="C176" s="77"/>
      <c r="D176" s="78"/>
    </row>
    <row r="177" spans="1:4" s="29" customFormat="1" ht="33.75" customHeight="1" x14ac:dyDescent="0.25">
      <c r="A177" s="17">
        <v>1</v>
      </c>
      <c r="B177" s="16" t="s">
        <v>215</v>
      </c>
      <c r="C177" s="3"/>
      <c r="D177" s="3"/>
    </row>
    <row r="178" spans="1:4" ht="32.25" customHeight="1" x14ac:dyDescent="0.25">
      <c r="A178" s="19">
        <v>2</v>
      </c>
      <c r="B178" s="16" t="s">
        <v>228</v>
      </c>
      <c r="C178" s="3">
        <v>5</v>
      </c>
      <c r="D178" s="3">
        <v>7.5</v>
      </c>
    </row>
    <row r="179" spans="1:4" ht="51" customHeight="1" x14ac:dyDescent="0.25">
      <c r="A179" s="19">
        <v>3</v>
      </c>
      <c r="B179" s="16" t="s">
        <v>216</v>
      </c>
      <c r="C179" s="3">
        <v>15</v>
      </c>
      <c r="D179" s="3">
        <v>115.9</v>
      </c>
    </row>
    <row r="180" spans="1:4" s="4" customFormat="1" ht="22.5" customHeight="1" x14ac:dyDescent="0.25">
      <c r="A180" s="19"/>
      <c r="B180" s="16" t="s">
        <v>212</v>
      </c>
      <c r="C180" s="3">
        <f t="shared" ref="C180:D180" si="8">C179+C178</f>
        <v>20</v>
      </c>
      <c r="D180" s="3">
        <f t="shared" si="8"/>
        <v>123.4</v>
      </c>
    </row>
    <row r="181" spans="1:4" ht="23.25" customHeight="1" x14ac:dyDescent="0.25">
      <c r="A181" s="74" t="s">
        <v>221</v>
      </c>
      <c r="B181" s="77"/>
      <c r="C181" s="77"/>
      <c r="D181" s="78"/>
    </row>
    <row r="182" spans="1:4" ht="18" customHeight="1" x14ac:dyDescent="0.25">
      <c r="A182" s="17">
        <v>1</v>
      </c>
      <c r="B182" s="16" t="s">
        <v>217</v>
      </c>
      <c r="C182" s="3"/>
      <c r="D182" s="3"/>
    </row>
    <row r="183" spans="1:4" ht="36" customHeight="1" x14ac:dyDescent="0.25">
      <c r="A183" s="19">
        <v>2</v>
      </c>
      <c r="B183" s="16" t="s">
        <v>218</v>
      </c>
      <c r="C183" s="3"/>
      <c r="D183" s="3"/>
    </row>
    <row r="184" spans="1:4" ht="34.5" customHeight="1" x14ac:dyDescent="0.25">
      <c r="A184" s="19">
        <v>3</v>
      </c>
      <c r="B184" s="16" t="s">
        <v>219</v>
      </c>
      <c r="C184" s="3"/>
      <c r="D184" s="3"/>
    </row>
    <row r="185" spans="1:4" ht="21" customHeight="1" x14ac:dyDescent="0.25">
      <c r="A185" s="19">
        <v>4</v>
      </c>
      <c r="B185" s="16" t="s">
        <v>220</v>
      </c>
      <c r="C185" s="3"/>
      <c r="D185" s="3"/>
    </row>
    <row r="186" spans="1:4" s="4" customFormat="1" ht="22.5" customHeight="1" x14ac:dyDescent="0.25">
      <c r="A186" s="19"/>
      <c r="B186" s="16" t="s">
        <v>212</v>
      </c>
      <c r="C186" s="6">
        <v>0</v>
      </c>
      <c r="D186" s="6">
        <v>0</v>
      </c>
    </row>
    <row r="187" spans="1:4" ht="33" customHeight="1" x14ac:dyDescent="0.25">
      <c r="A187" s="74" t="s">
        <v>211</v>
      </c>
      <c r="B187" s="77"/>
      <c r="C187" s="77"/>
      <c r="D187" s="78"/>
    </row>
    <row r="188" spans="1:4" ht="33" customHeight="1" x14ac:dyDescent="0.25">
      <c r="A188" s="17">
        <v>1</v>
      </c>
      <c r="B188" s="16" t="s">
        <v>225</v>
      </c>
      <c r="C188" s="3">
        <f t="shared" ref="C188:D188" si="9">C189</f>
        <v>109.5</v>
      </c>
      <c r="D188" s="3">
        <f t="shared" si="9"/>
        <v>0</v>
      </c>
    </row>
    <row r="189" spans="1:4" ht="31.5" x14ac:dyDescent="0.25">
      <c r="A189" s="17" t="s">
        <v>39</v>
      </c>
      <c r="B189" s="16" t="s">
        <v>226</v>
      </c>
      <c r="C189" s="3">
        <v>109.5</v>
      </c>
      <c r="D189" s="3">
        <v>0</v>
      </c>
    </row>
    <row r="190" spans="1:4" s="4" customFormat="1" ht="31.5" x14ac:dyDescent="0.25">
      <c r="A190" s="17">
        <v>2</v>
      </c>
      <c r="B190" s="16" t="s">
        <v>227</v>
      </c>
      <c r="C190" s="33">
        <v>600</v>
      </c>
      <c r="D190" s="33">
        <v>880.5</v>
      </c>
    </row>
    <row r="191" spans="1:4" s="4" customFormat="1" ht="22.5" customHeight="1" x14ac:dyDescent="0.25">
      <c r="A191" s="17"/>
      <c r="B191" s="16" t="s">
        <v>212</v>
      </c>
      <c r="C191" s="3">
        <f t="shared" ref="C191:D191" si="10">C190+C188</f>
        <v>709.5</v>
      </c>
      <c r="D191" s="3">
        <f t="shared" si="10"/>
        <v>880.5</v>
      </c>
    </row>
    <row r="192" spans="1:4" s="4" customFormat="1" x14ac:dyDescent="0.25">
      <c r="A192" s="20"/>
      <c r="B192" s="21" t="s">
        <v>184</v>
      </c>
      <c r="C192" s="8">
        <f t="shared" ref="C192:D192" si="11">C175+C153+C150+C139+C130+C114+C191+C186+C180+C156</f>
        <v>20666.55</v>
      </c>
      <c r="D192" s="8">
        <f t="shared" si="11"/>
        <v>21284.080000000005</v>
      </c>
    </row>
    <row r="193" spans="1:4" x14ac:dyDescent="0.25">
      <c r="A193" s="20"/>
      <c r="B193" s="21" t="s">
        <v>128</v>
      </c>
      <c r="C193" s="8">
        <f>C192+C102</f>
        <v>86670.650000000009</v>
      </c>
      <c r="D193" s="8">
        <f t="shared" ref="D193" si="12">D192+D102</f>
        <v>103177.08</v>
      </c>
    </row>
    <row r="195" spans="1:4" ht="27.75" customHeight="1" x14ac:dyDescent="0.25"/>
    <row r="196" spans="1:4" ht="27" customHeight="1" x14ac:dyDescent="0.25">
      <c r="B196" s="81"/>
      <c r="C196" s="81"/>
      <c r="D196" s="82"/>
    </row>
    <row r="197" spans="1:4" ht="33.75" customHeight="1" x14ac:dyDescent="0.25">
      <c r="A197" s="79" t="s">
        <v>259</v>
      </c>
      <c r="B197" s="80"/>
      <c r="C197" s="80"/>
      <c r="D197" s="80"/>
    </row>
    <row r="198" spans="1:4" ht="42.75" customHeight="1" x14ac:dyDescent="0.25">
      <c r="B198" s="81"/>
      <c r="C198" s="81"/>
      <c r="D198" s="82"/>
    </row>
    <row r="199" spans="1:4" x14ac:dyDescent="0.25">
      <c r="B199" s="86"/>
      <c r="C199" s="86"/>
      <c r="D199" s="82"/>
    </row>
  </sheetData>
  <mergeCells count="21">
    <mergeCell ref="B199:D199"/>
    <mergeCell ref="A140:D140"/>
    <mergeCell ref="A151:D151"/>
    <mergeCell ref="A157:D157"/>
    <mergeCell ref="A187:D187"/>
    <mergeCell ref="B196:D196"/>
    <mergeCell ref="B198:D198"/>
    <mergeCell ref="A131:B131"/>
    <mergeCell ref="A154:D154"/>
    <mergeCell ref="A176:D176"/>
    <mergeCell ref="A181:D181"/>
    <mergeCell ref="A8:D8"/>
    <mergeCell ref="A102:B102"/>
    <mergeCell ref="A103:D103"/>
    <mergeCell ref="A115:D115"/>
    <mergeCell ref="A197:D197"/>
    <mergeCell ref="A3:D3"/>
    <mergeCell ref="A5:A6"/>
    <mergeCell ref="B5:B6"/>
    <mergeCell ref="C5:D5"/>
    <mergeCell ref="A7:D7"/>
  </mergeCells>
  <printOptions horizontalCentered="1"/>
  <pageMargins left="3.937007874015748E-2" right="3.937007874015748E-2" top="0.11811023622047245" bottom="0.11811023622047245" header="0.31496062992125984" footer="0.31496062992125984"/>
  <pageSetup paperSize="9" scale="80" fitToHeight="1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Гузель Фархатовна</cp:lastModifiedBy>
  <cp:lastPrinted>2020-01-22T04:00:59Z</cp:lastPrinted>
  <dcterms:created xsi:type="dcterms:W3CDTF">2014-02-21T09:02:42Z</dcterms:created>
  <dcterms:modified xsi:type="dcterms:W3CDTF">2020-01-22T04:00:59Z</dcterms:modified>
</cp:coreProperties>
</file>