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22" i="1" l="1"/>
  <c r="F13" i="1"/>
  <c r="D13" i="1"/>
  <c r="F48" i="1"/>
  <c r="D48" i="1"/>
  <c r="G50" i="1"/>
  <c r="E50" i="1"/>
  <c r="E15" i="1"/>
  <c r="G15" i="1" s="1"/>
  <c r="E6" i="1"/>
  <c r="E7" i="1"/>
  <c r="E8" i="1"/>
  <c r="E9" i="1"/>
  <c r="E10" i="1"/>
  <c r="E12" i="1"/>
  <c r="E14" i="1"/>
  <c r="E17" i="1"/>
  <c r="E18" i="1"/>
  <c r="E19" i="1"/>
  <c r="E20" i="1"/>
  <c r="E21" i="1"/>
  <c r="E23" i="1"/>
  <c r="E24" i="1"/>
  <c r="E25" i="1"/>
  <c r="E26" i="1"/>
  <c r="E28" i="1"/>
  <c r="E30" i="1"/>
  <c r="E31" i="1"/>
  <c r="E32" i="1"/>
  <c r="E33" i="1"/>
  <c r="E34" i="1"/>
  <c r="E35" i="1"/>
  <c r="E37" i="1"/>
  <c r="E38" i="1"/>
  <c r="E40" i="1"/>
  <c r="E41" i="1"/>
  <c r="E42" i="1"/>
  <c r="E44" i="1"/>
  <c r="E46" i="1"/>
  <c r="E47" i="1"/>
  <c r="E49" i="1"/>
  <c r="E51" i="1"/>
  <c r="C5" i="1" l="1"/>
  <c r="C11" i="1"/>
  <c r="C13" i="1"/>
  <c r="C16" i="1"/>
  <c r="C22" i="1"/>
  <c r="C29" i="1"/>
  <c r="C36" i="1"/>
  <c r="C39" i="1"/>
  <c r="C43" i="1"/>
  <c r="C45" i="1"/>
  <c r="C48" i="1"/>
  <c r="G38" i="1"/>
  <c r="G33" i="1"/>
  <c r="C27" i="1" l="1"/>
  <c r="C52" i="1" s="1"/>
  <c r="G28" i="1"/>
  <c r="F27" i="1"/>
  <c r="D27" i="1"/>
  <c r="E27" i="1" s="1"/>
  <c r="G27" i="1" l="1"/>
  <c r="F5" i="1"/>
  <c r="F11" i="1"/>
  <c r="F16" i="1"/>
  <c r="F22" i="1"/>
  <c r="F29" i="1"/>
  <c r="F36" i="1"/>
  <c r="F39" i="1"/>
  <c r="F43" i="1"/>
  <c r="F45" i="1"/>
  <c r="G32" i="1"/>
  <c r="D16" i="1"/>
  <c r="E16" i="1" s="1"/>
  <c r="E13" i="1"/>
  <c r="G9" i="1"/>
  <c r="G10" i="1"/>
  <c r="G51" i="1"/>
  <c r="G49" i="1"/>
  <c r="G47" i="1"/>
  <c r="G46" i="1"/>
  <c r="G44" i="1"/>
  <c r="G42" i="1"/>
  <c r="G41" i="1"/>
  <c r="G40" i="1"/>
  <c r="G37" i="1"/>
  <c r="G35" i="1"/>
  <c r="G34" i="1"/>
  <c r="G31" i="1"/>
  <c r="G30" i="1"/>
  <c r="G26" i="1"/>
  <c r="G25" i="1"/>
  <c r="G24" i="1"/>
  <c r="G23" i="1"/>
  <c r="G21" i="1"/>
  <c r="G20" i="1"/>
  <c r="G19" i="1"/>
  <c r="G18" i="1"/>
  <c r="G14" i="1"/>
  <c r="G12" i="1"/>
  <c r="G7" i="1"/>
  <c r="G6" i="1"/>
  <c r="E48" i="1"/>
  <c r="D45" i="1"/>
  <c r="E45" i="1" s="1"/>
  <c r="D43" i="1"/>
  <c r="E43" i="1" s="1"/>
  <c r="D39" i="1"/>
  <c r="E39" i="1" s="1"/>
  <c r="D36" i="1"/>
  <c r="E36" i="1" s="1"/>
  <c r="D29" i="1"/>
  <c r="E29" i="1" s="1"/>
  <c r="E22" i="1"/>
  <c r="D11" i="1"/>
  <c r="E11" i="1" s="1"/>
  <c r="D5" i="1"/>
  <c r="E5" i="1" s="1"/>
  <c r="G5" i="1" l="1"/>
  <c r="G48" i="1"/>
  <c r="G43" i="1"/>
  <c r="F52" i="1"/>
  <c r="G36" i="1"/>
  <c r="D52" i="1"/>
  <c r="E52" i="1" s="1"/>
  <c r="G22" i="1"/>
  <c r="G13" i="1"/>
  <c r="G11" i="1"/>
  <c r="G45" i="1"/>
  <c r="G16" i="1"/>
  <c r="G39" i="1"/>
  <c r="G29" i="1" l="1"/>
  <c r="G52" i="1"/>
</calcChain>
</file>

<file path=xl/sharedStrings.xml><?xml version="1.0" encoding="utf-8"?>
<sst xmlns="http://schemas.openxmlformats.org/spreadsheetml/2006/main" count="104" uniqueCount="104">
  <si>
    <t>Ед.Изм.: тыс.руб.</t>
  </si>
  <si>
    <t>% испол-я текущего плана</t>
  </si>
  <si>
    <t>Функциональная структура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</si>
  <si>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</si>
  <si>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</si>
  <si>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</si>
  <si>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</si>
  <si>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</si>
  <si>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</si>
  <si>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</si>
  <si>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</si>
  <si>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</si>
  <si>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</si>
  <si>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</si>
  <si>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</si>
  <si>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</si>
  <si>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</si>
  <si>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</si>
  <si>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</si>
  <si>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</si>
  <si>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</si>
  <si>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</si>
  <si>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</si>
  <si>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</si>
  <si>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</si>
  <si>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</si>
  <si>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</si>
  <si>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</si>
  <si>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</si>
  <si>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</si>
  <si>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</si>
  <si>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</si>
  <si>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</si>
  <si>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</si>
  <si>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</si>
  <si>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</si>
  <si>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</si>
  <si>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</si>
  <si>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</si>
  <si>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</si>
  <si>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</si>
  <si>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</si>
  <si>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</si>
  <si>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</si>
  <si>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РАСХОДЫ ВСЕГО</t>
  </si>
  <si>
    <t>Раздел,     подраздел</t>
  </si>
  <si>
    <t>0100</t>
  </si>
  <si>
    <t>0104</t>
  </si>
  <si>
    <t>0107</t>
  </si>
  <si>
    <t>0111</t>
  </si>
  <si>
    <t>0113</t>
  </si>
  <si>
    <t>0200</t>
  </si>
  <si>
    <t>0203</t>
  </si>
  <si>
    <t>0300</t>
  </si>
  <si>
    <t>0309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</si>
  <si>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</si>
  <si>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</si>
  <si>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</si>
  <si>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</si>
  <si>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</si>
  <si>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</si>
  <si>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</si>
  <si>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</si>
  <si>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</si>
  <si>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</si>
  <si>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</si>
  <si>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</si>
  <si>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</si>
  <si>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</si>
  <si>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</si>
  <si>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</si>
  <si>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</si>
  <si>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</si>
  <si>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</si>
  <si>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</si>
  <si>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</si>
  <si>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</si>
  <si>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</si>
  <si>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1100</t>
  </si>
  <si>
    <t>1101</t>
  </si>
  <si>
    <t>1200</t>
  </si>
  <si>
    <t>1201</t>
  </si>
  <si>
    <t>1202</t>
  </si>
  <si>
    <t>1400</t>
  </si>
  <si>
    <t>1401</t>
  </si>
  <si>
    <t>1403</t>
  </si>
  <si>
    <t>Уточненный план</t>
  </si>
  <si>
    <t>0401</t>
  </si>
  <si>
    <t>Общеэкономические вопросы</t>
  </si>
  <si>
    <t>Дополнительное образование  детей</t>
  </si>
  <si>
    <t>0703</t>
  </si>
  <si>
    <t>0103</t>
  </si>
  <si>
    <t>Утвержденный план</t>
  </si>
  <si>
    <t>ОХРАНА ОКРУЖАЮЩЕЙ СРЕДЫ</t>
  </si>
  <si>
    <t>Другие вопросы в области окружающей среды</t>
  </si>
  <si>
    <t>0600</t>
  </si>
  <si>
    <t>0605</t>
  </si>
  <si>
    <t>0310</t>
  </si>
  <si>
    <t>Обеспечение пожарной безопасности</t>
  </si>
  <si>
    <t>Текущий план на  2019 год</t>
  </si>
  <si>
    <t>Отчет за  2019 год</t>
  </si>
  <si>
    <t>1402</t>
  </si>
  <si>
    <t>иные дотации</t>
  </si>
  <si>
    <t>Сведения об исполнении бюджета муниципального района Мелеузовский район Республики Башкортостан за 2019 год по расходам, в разрезе разделов и подразделов в сравнении с запланированными значениями на соответствующий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</si>
</sst>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7" fillId="2" borderId="1" xfId="0" applyFont="1" applyFill="1" applyBorder="1" applyAlignment="1">
      <alignment vertical="top" wrapText="1"/>
    </xf>
    <xf numFmtId="0" fontId="0" fillId="2" borderId="0" xfId="0" applyFill="1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right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center" shrinkToFit="1"/>
    </xf>
    <xf numFmtId="4" fontId="6" fillId="2" borderId="1" xfId="0" applyNumberFormat="1" applyFont="1" applyFill="1" applyBorder="1"/>
    <xf numFmtId="0" fontId="6" fillId="2" borderId="0" xfId="0" applyFont="1" applyFill="1"/>
    <xf numFmtId="4" fontId="5" fillId="2" borderId="1" xfId="0" applyNumberFormat="1" applyFont="1" applyFill="1" applyBorder="1" applyAlignment="1">
      <alignment horizontal="right" shrinkToFit="1"/>
    </xf>
    <xf numFmtId="4" fontId="0" fillId="2" borderId="1" xfId="0" applyNumberFormat="1" applyFill="1" applyBorder="1"/>
    <xf numFmtId="4" fontId="0" fillId="2" borderId="1" xfId="0" applyNumberFormat="1" applyFont="1" applyFill="1" applyBorder="1"/>
    <xf numFmtId="0" fontId="0" fillId="2" borderId="0" xfId="0" applyFont="1" applyFill="1"/>
    <xf numFmtId="49" fontId="4" fillId="2" borderId="1" xfId="0" applyNumberFormat="1" applyFont="1" applyFill="1" applyBorder="1" applyAlignment="1">
      <alignment horizontal="center" vertical="center" shrinkToFit="1"/>
    </xf>
    <xf numFmtId="4" fontId="4" fillId="2" borderId="1" xfId="0" applyNumberFormat="1" applyFont="1" applyFill="1" applyBorder="1" applyAlignment="1">
      <alignment horizontal="right" shrinkToFit="1"/>
    </xf>
    <xf numFmtId="4" fontId="1" fillId="2" borderId="1" xfId="0" applyNumberFormat="1" applyFont="1" applyFill="1" applyBorder="1"/>
    <xf numFmtId="4" fontId="6" fillId="2" borderId="1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 vertical="top" wrapText="1"/>
    </xf>
    <xf numFmtId="0" fontId="3" fillId="2" borderId="2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topLeftCell="A13" zoomScaleNormal="100" workbookViewId="0">
      <selection activeCell="A2" sqref="A2"/>
    </sheetView>
  </sheetViews>
  <sheetFormatPr defaultRowHeight="15" x14ac:dyDescent="0.25"/>
  <cols>
    <col min="1" max="1" width="58" style="2" customWidth="1"/>
    <col min="2" max="2" width="12.28515625" style="2" customWidth="1"/>
    <col min="3" max="3" width="14.7109375" style="2" customWidth="1"/>
    <col min="4" max="4" width="15.28515625" style="2" customWidth="1"/>
    <col min="5" max="5" width="15" style="2" customWidth="1"/>
    <col min="6" max="6" width="14.28515625" style="2" customWidth="1"/>
    <col min="7" max="7" width="13.5703125" style="2" customWidth="1"/>
    <col min="8" max="16384" width="9.140625" style="2"/>
  </cols>
  <sheetData>
    <row r="1" spans="1:7" ht="57" customHeight="1" x14ac:dyDescent="0.25">
      <c r="A1" s="20" t="s">
        <v>103</v>
      </c>
      <c r="B1" s="20"/>
      <c r="C1" s="20"/>
      <c r="D1" s="20"/>
      <c r="E1" s="20"/>
      <c r="F1" s="20"/>
      <c r="G1" s="20"/>
    </row>
    <row r="2" spans="1:7" x14ac:dyDescent="0.25">
      <c r="B2" s="3"/>
      <c r="C2" s="3"/>
      <c r="D2" s="4"/>
      <c r="E2" s="4"/>
      <c r="F2" s="4"/>
      <c r="G2" s="4"/>
    </row>
    <row r="3" spans="1:7" x14ac:dyDescent="0.25">
      <c r="B3" s="3"/>
      <c r="C3" s="3"/>
      <c r="D3" s="4"/>
      <c r="E3" s="4"/>
      <c r="F3" s="21" t="s">
        <v>0</v>
      </c>
      <c r="G3" s="22"/>
    </row>
    <row r="4" spans="1:7" ht="46.5" customHeight="1" x14ac:dyDescent="0.25">
      <c r="A4" s="5" t="s">
        <v>2</v>
      </c>
      <c r="B4" s="6" t="s">
        <v>45</v>
      </c>
      <c r="C4" s="7" t="s">
        <v>92</v>
      </c>
      <c r="D4" s="7" t="s">
        <v>86</v>
      </c>
      <c r="E4" s="7" t="s">
        <v>99</v>
      </c>
      <c r="F4" s="7" t="s">
        <v>100</v>
      </c>
      <c r="G4" s="7" t="s">
        <v>1</v>
      </c>
    </row>
    <row r="5" spans="1:7" s="11" customFormat="1" x14ac:dyDescent="0.25">
      <c r="A5" s="8" t="s">
        <v>3</v>
      </c>
      <c r="B5" s="9" t="s">
        <v>46</v>
      </c>
      <c r="C5" s="10">
        <f>SUM(C6:C10)</f>
        <v>112198.3</v>
      </c>
      <c r="D5" s="10">
        <f>SUM(D6:D10)</f>
        <v>136328.32500000001</v>
      </c>
      <c r="E5" s="10">
        <f>D5/12*12</f>
        <v>136328.32500000001</v>
      </c>
      <c r="F5" s="10">
        <f>SUM(F6:F10)</f>
        <v>125748.60632000001</v>
      </c>
      <c r="G5" s="10">
        <f>F5/E5*100</f>
        <v>92.239530060975952</v>
      </c>
    </row>
    <row r="6" spans="1:7" ht="47.25" customHeight="1" x14ac:dyDescent="0.25">
      <c r="A6" s="6" t="s">
        <v>4</v>
      </c>
      <c r="B6" s="9" t="s">
        <v>91</v>
      </c>
      <c r="C6" s="12">
        <v>3963</v>
      </c>
      <c r="D6" s="13">
        <v>4947</v>
      </c>
      <c r="E6" s="10">
        <f t="shared" ref="E6:E52" si="0">D6/12*12</f>
        <v>4947</v>
      </c>
      <c r="F6" s="13">
        <v>4213.6120600000004</v>
      </c>
      <c r="G6" s="10">
        <f t="shared" ref="G6:G52" si="1">F6/E6*100</f>
        <v>85.175097230644852</v>
      </c>
    </row>
    <row r="7" spans="1:7" ht="45.75" customHeight="1" x14ac:dyDescent="0.25">
      <c r="A7" s="6" t="s">
        <v>5</v>
      </c>
      <c r="B7" s="9" t="s">
        <v>47</v>
      </c>
      <c r="C7" s="12">
        <v>87023</v>
      </c>
      <c r="D7" s="13">
        <v>99903</v>
      </c>
      <c r="E7" s="10">
        <f t="shared" si="0"/>
        <v>99903</v>
      </c>
      <c r="F7" s="13">
        <v>93282.081130000006</v>
      </c>
      <c r="G7" s="10">
        <f t="shared" si="1"/>
        <v>93.372652603024946</v>
      </c>
    </row>
    <row r="8" spans="1:7" ht="20.25" customHeight="1" x14ac:dyDescent="0.25">
      <c r="A8" s="6" t="s">
        <v>6</v>
      </c>
      <c r="B8" s="9" t="s">
        <v>48</v>
      </c>
      <c r="C8" s="12">
        <v>0</v>
      </c>
      <c r="D8" s="13">
        <v>275</v>
      </c>
      <c r="E8" s="10">
        <f t="shared" si="0"/>
        <v>275</v>
      </c>
      <c r="F8" s="13">
        <v>275</v>
      </c>
      <c r="G8" s="10"/>
    </row>
    <row r="9" spans="1:7" x14ac:dyDescent="0.25">
      <c r="A9" s="6" t="s">
        <v>7</v>
      </c>
      <c r="B9" s="9" t="s">
        <v>49</v>
      </c>
      <c r="C9" s="12">
        <v>800</v>
      </c>
      <c r="D9" s="13">
        <v>800</v>
      </c>
      <c r="E9" s="10">
        <f t="shared" si="0"/>
        <v>800</v>
      </c>
      <c r="F9" s="13">
        <v>0</v>
      </c>
      <c r="G9" s="10">
        <f t="shared" si="1"/>
        <v>0</v>
      </c>
    </row>
    <row r="10" spans="1:7" ht="21" customHeight="1" x14ac:dyDescent="0.25">
      <c r="A10" s="6" t="s">
        <v>8</v>
      </c>
      <c r="B10" s="9" t="s">
        <v>50</v>
      </c>
      <c r="C10" s="12">
        <v>20412.3</v>
      </c>
      <c r="D10" s="13">
        <v>30403.325000000001</v>
      </c>
      <c r="E10" s="10">
        <f t="shared" si="0"/>
        <v>30403.325000000004</v>
      </c>
      <c r="F10" s="13">
        <v>27977.913130000001</v>
      </c>
      <c r="G10" s="10">
        <f t="shared" si="1"/>
        <v>92.022544014511567</v>
      </c>
    </row>
    <row r="11" spans="1:7" s="11" customFormat="1" x14ac:dyDescent="0.25">
      <c r="A11" s="8" t="s">
        <v>9</v>
      </c>
      <c r="B11" s="9" t="s">
        <v>51</v>
      </c>
      <c r="C11" s="10">
        <f>C12</f>
        <v>1853.5</v>
      </c>
      <c r="D11" s="10">
        <f>D12</f>
        <v>1853.5</v>
      </c>
      <c r="E11" s="10">
        <f t="shared" si="0"/>
        <v>1853.5</v>
      </c>
      <c r="F11" s="10">
        <f>F12</f>
        <v>1853.5</v>
      </c>
      <c r="G11" s="10">
        <f t="shared" si="1"/>
        <v>100</v>
      </c>
    </row>
    <row r="12" spans="1:7" ht="21" customHeight="1" x14ac:dyDescent="0.25">
      <c r="A12" s="6" t="s">
        <v>10</v>
      </c>
      <c r="B12" s="9" t="s">
        <v>52</v>
      </c>
      <c r="C12" s="12">
        <v>1853.5</v>
      </c>
      <c r="D12" s="13">
        <v>1853.5</v>
      </c>
      <c r="E12" s="10">
        <f t="shared" si="0"/>
        <v>1853.5</v>
      </c>
      <c r="F12" s="13">
        <v>1853.5</v>
      </c>
      <c r="G12" s="10">
        <f t="shared" si="1"/>
        <v>100</v>
      </c>
    </row>
    <row r="13" spans="1:7" s="11" customFormat="1" ht="33" customHeight="1" x14ac:dyDescent="0.25">
      <c r="A13" s="8" t="s">
        <v>11</v>
      </c>
      <c r="B13" s="9" t="s">
        <v>53</v>
      </c>
      <c r="C13" s="10">
        <f>SUM(C14:C15)</f>
        <v>3145</v>
      </c>
      <c r="D13" s="10">
        <f>SUM(D14:D15)</f>
        <v>3641.62</v>
      </c>
      <c r="E13" s="10">
        <f t="shared" si="0"/>
        <v>3641.62</v>
      </c>
      <c r="F13" s="10">
        <f>SUM(F14:F15)</f>
        <v>3534.38141</v>
      </c>
      <c r="G13" s="10">
        <f t="shared" si="1"/>
        <v>97.055195489919328</v>
      </c>
    </row>
    <row r="14" spans="1:7" ht="38.25" customHeight="1" x14ac:dyDescent="0.25">
      <c r="A14" s="6" t="s">
        <v>12</v>
      </c>
      <c r="B14" s="9" t="s">
        <v>54</v>
      </c>
      <c r="C14" s="12">
        <v>3145</v>
      </c>
      <c r="D14" s="13">
        <v>3426.2</v>
      </c>
      <c r="E14" s="10">
        <f t="shared" si="0"/>
        <v>3426.2</v>
      </c>
      <c r="F14" s="13">
        <v>3318.9614099999999</v>
      </c>
      <c r="G14" s="10">
        <f t="shared" si="1"/>
        <v>96.870042904675728</v>
      </c>
    </row>
    <row r="15" spans="1:7" ht="38.25" customHeight="1" x14ac:dyDescent="0.25">
      <c r="A15" s="6" t="s">
        <v>98</v>
      </c>
      <c r="B15" s="9" t="s">
        <v>97</v>
      </c>
      <c r="C15" s="12">
        <v>0</v>
      </c>
      <c r="D15" s="13">
        <v>215.42</v>
      </c>
      <c r="E15" s="10">
        <f t="shared" si="0"/>
        <v>215.41999999999996</v>
      </c>
      <c r="F15" s="13">
        <v>215.42</v>
      </c>
      <c r="G15" s="10">
        <f t="shared" si="1"/>
        <v>100.00000000000003</v>
      </c>
    </row>
    <row r="16" spans="1:7" s="11" customFormat="1" ht="18.75" customHeight="1" x14ac:dyDescent="0.25">
      <c r="A16" s="8" t="s">
        <v>13</v>
      </c>
      <c r="B16" s="9" t="s">
        <v>55</v>
      </c>
      <c r="C16" s="10">
        <f>SUM(C17:C21)</f>
        <v>98370.6</v>
      </c>
      <c r="D16" s="10">
        <f>SUM(D17:D21)</f>
        <v>149392.28317000001</v>
      </c>
      <c r="E16" s="10">
        <f t="shared" si="0"/>
        <v>149392.28317000001</v>
      </c>
      <c r="F16" s="10">
        <f>SUM(F17:F21)</f>
        <v>128154.21128</v>
      </c>
      <c r="G16" s="10">
        <f t="shared" si="1"/>
        <v>85.783688796139302</v>
      </c>
    </row>
    <row r="17" spans="1:7" s="15" customFormat="1" ht="18.75" customHeight="1" x14ac:dyDescent="0.25">
      <c r="A17" s="6" t="s">
        <v>88</v>
      </c>
      <c r="B17" s="9" t="s">
        <v>87</v>
      </c>
      <c r="C17" s="12">
        <v>0</v>
      </c>
      <c r="D17" s="14">
        <v>0</v>
      </c>
      <c r="E17" s="10">
        <f t="shared" si="0"/>
        <v>0</v>
      </c>
      <c r="F17" s="14"/>
      <c r="G17" s="10"/>
    </row>
    <row r="18" spans="1:7" ht="17.25" customHeight="1" x14ac:dyDescent="0.25">
      <c r="A18" s="6" t="s">
        <v>14</v>
      </c>
      <c r="B18" s="9" t="s">
        <v>56</v>
      </c>
      <c r="C18" s="12">
        <v>8741.6</v>
      </c>
      <c r="D18" s="13">
        <v>8741.6</v>
      </c>
      <c r="E18" s="10">
        <f t="shared" si="0"/>
        <v>8741.6</v>
      </c>
      <c r="F18" s="13">
        <v>7418.9245199999996</v>
      </c>
      <c r="G18" s="10">
        <f t="shared" si="1"/>
        <v>84.869183215887247</v>
      </c>
    </row>
    <row r="19" spans="1:7" x14ac:dyDescent="0.25">
      <c r="A19" s="6" t="s">
        <v>15</v>
      </c>
      <c r="B19" s="9" t="s">
        <v>57</v>
      </c>
      <c r="C19" s="12">
        <v>270</v>
      </c>
      <c r="D19" s="13">
        <v>270</v>
      </c>
      <c r="E19" s="10">
        <f t="shared" si="0"/>
        <v>270</v>
      </c>
      <c r="F19" s="13">
        <v>270</v>
      </c>
      <c r="G19" s="10">
        <f t="shared" si="1"/>
        <v>100</v>
      </c>
    </row>
    <row r="20" spans="1:7" ht="19.5" customHeight="1" x14ac:dyDescent="0.25">
      <c r="A20" s="6" t="s">
        <v>16</v>
      </c>
      <c r="B20" s="9" t="s">
        <v>58</v>
      </c>
      <c r="C20" s="12">
        <v>75139</v>
      </c>
      <c r="D20" s="13">
        <v>112150.49408</v>
      </c>
      <c r="E20" s="10">
        <f t="shared" si="0"/>
        <v>112150.49408</v>
      </c>
      <c r="F20" s="13">
        <v>94147.128519999998</v>
      </c>
      <c r="G20" s="10">
        <f t="shared" si="1"/>
        <v>83.947136650902564</v>
      </c>
    </row>
    <row r="21" spans="1:7" ht="17.25" customHeight="1" x14ac:dyDescent="0.25">
      <c r="A21" s="6" t="s">
        <v>17</v>
      </c>
      <c r="B21" s="9" t="s">
        <v>59</v>
      </c>
      <c r="C21" s="12">
        <v>14220</v>
      </c>
      <c r="D21" s="13">
        <v>28230.18909</v>
      </c>
      <c r="E21" s="10">
        <f t="shared" si="0"/>
        <v>28230.18909</v>
      </c>
      <c r="F21" s="13">
        <v>26318.158240000001</v>
      </c>
      <c r="G21" s="10">
        <f t="shared" si="1"/>
        <v>93.226999493682811</v>
      </c>
    </row>
    <row r="22" spans="1:7" s="11" customFormat="1" ht="15.75" customHeight="1" x14ac:dyDescent="0.25">
      <c r="A22" s="8" t="s">
        <v>18</v>
      </c>
      <c r="B22" s="9" t="s">
        <v>60</v>
      </c>
      <c r="C22" s="10">
        <f>SUM(C23:C26)</f>
        <v>41830.800000000003</v>
      </c>
      <c r="D22" s="10">
        <f>SUM(D23:D26)</f>
        <v>264722.05465999997</v>
      </c>
      <c r="E22" s="10">
        <f t="shared" si="0"/>
        <v>264722.05465999997</v>
      </c>
      <c r="F22" s="10">
        <f>SUM(F23:F26)</f>
        <v>196810.32071</v>
      </c>
      <c r="G22" s="10">
        <f t="shared" si="1"/>
        <v>74.346023402839066</v>
      </c>
    </row>
    <row r="23" spans="1:7" x14ac:dyDescent="0.25">
      <c r="A23" s="6" t="s">
        <v>19</v>
      </c>
      <c r="B23" s="9" t="s">
        <v>61</v>
      </c>
      <c r="C23" s="12">
        <v>1050</v>
      </c>
      <c r="D23" s="13">
        <v>4537.3649999999998</v>
      </c>
      <c r="E23" s="10">
        <f t="shared" si="0"/>
        <v>4537.3649999999998</v>
      </c>
      <c r="F23" s="13">
        <v>4298.74316</v>
      </c>
      <c r="G23" s="10">
        <f t="shared" si="1"/>
        <v>94.740960006523608</v>
      </c>
    </row>
    <row r="24" spans="1:7" x14ac:dyDescent="0.25">
      <c r="A24" s="6" t="s">
        <v>20</v>
      </c>
      <c r="B24" s="9" t="s">
        <v>62</v>
      </c>
      <c r="C24" s="12">
        <v>9762</v>
      </c>
      <c r="D24" s="13">
        <v>143572.44826</v>
      </c>
      <c r="E24" s="10">
        <f t="shared" si="0"/>
        <v>143572.44826</v>
      </c>
      <c r="F24" s="13">
        <v>86832.948439999993</v>
      </c>
      <c r="G24" s="10">
        <f t="shared" si="1"/>
        <v>60.480231055718569</v>
      </c>
    </row>
    <row r="25" spans="1:7" x14ac:dyDescent="0.25">
      <c r="A25" s="6" t="s">
        <v>21</v>
      </c>
      <c r="B25" s="9" t="s">
        <v>63</v>
      </c>
      <c r="C25" s="12">
        <v>22918.799999999999</v>
      </c>
      <c r="D25" s="13">
        <v>110556.39492999999</v>
      </c>
      <c r="E25" s="10">
        <f t="shared" si="0"/>
        <v>110556.39493000001</v>
      </c>
      <c r="F25" s="13">
        <v>99622.782709999999</v>
      </c>
      <c r="G25" s="10">
        <f t="shared" si="1"/>
        <v>90.110375589831108</v>
      </c>
    </row>
    <row r="26" spans="1:7" ht="21" customHeight="1" x14ac:dyDescent="0.25">
      <c r="A26" s="6" t="s">
        <v>22</v>
      </c>
      <c r="B26" s="9" t="s">
        <v>64</v>
      </c>
      <c r="C26" s="12">
        <v>8100</v>
      </c>
      <c r="D26" s="13">
        <v>6055.8464700000004</v>
      </c>
      <c r="E26" s="10">
        <f t="shared" si="0"/>
        <v>6055.8464700000004</v>
      </c>
      <c r="F26" s="13">
        <v>6055.8464000000004</v>
      </c>
      <c r="G26" s="10">
        <f t="shared" si="1"/>
        <v>99.999998844092232</v>
      </c>
    </row>
    <row r="27" spans="1:7" s="11" customFormat="1" ht="21" customHeight="1" x14ac:dyDescent="0.25">
      <c r="A27" s="8" t="s">
        <v>93</v>
      </c>
      <c r="B27" s="16" t="s">
        <v>95</v>
      </c>
      <c r="C27" s="17">
        <f>C28</f>
        <v>0</v>
      </c>
      <c r="D27" s="10">
        <f>D28</f>
        <v>9740</v>
      </c>
      <c r="E27" s="10">
        <f t="shared" si="0"/>
        <v>9740</v>
      </c>
      <c r="F27" s="10">
        <f>F28</f>
        <v>9632.69938</v>
      </c>
      <c r="G27" s="10">
        <f t="shared" si="1"/>
        <v>98.898350924024641</v>
      </c>
    </row>
    <row r="28" spans="1:7" ht="21" customHeight="1" x14ac:dyDescent="0.25">
      <c r="A28" s="6" t="s">
        <v>94</v>
      </c>
      <c r="B28" s="9" t="s">
        <v>96</v>
      </c>
      <c r="C28" s="12">
        <v>0</v>
      </c>
      <c r="D28" s="13">
        <v>9740</v>
      </c>
      <c r="E28" s="10">
        <f t="shared" si="0"/>
        <v>9740</v>
      </c>
      <c r="F28" s="13">
        <v>9632.69938</v>
      </c>
      <c r="G28" s="18">
        <f t="shared" si="1"/>
        <v>98.898350924024641</v>
      </c>
    </row>
    <row r="29" spans="1:7" s="11" customFormat="1" x14ac:dyDescent="0.25">
      <c r="A29" s="8" t="s">
        <v>23</v>
      </c>
      <c r="B29" s="9" t="s">
        <v>65</v>
      </c>
      <c r="C29" s="10">
        <f>SUM(C30:C35)</f>
        <v>1063993.5</v>
      </c>
      <c r="D29" s="10">
        <f>SUM(D30:D35)</f>
        <v>1167167.25841</v>
      </c>
      <c r="E29" s="10">
        <f t="shared" si="0"/>
        <v>1167167.25841</v>
      </c>
      <c r="F29" s="10">
        <f>SUM(F30:F35)</f>
        <v>1156196.4447500003</v>
      </c>
      <c r="G29" s="10">
        <f t="shared" si="1"/>
        <v>99.060047856813171</v>
      </c>
    </row>
    <row r="30" spans="1:7" x14ac:dyDescent="0.25">
      <c r="A30" s="6" t="s">
        <v>24</v>
      </c>
      <c r="B30" s="9" t="s">
        <v>66</v>
      </c>
      <c r="C30" s="12">
        <v>361658.4</v>
      </c>
      <c r="D30" s="13">
        <v>395687.53367999999</v>
      </c>
      <c r="E30" s="10">
        <f t="shared" si="0"/>
        <v>395687.53367999999</v>
      </c>
      <c r="F30" s="13">
        <v>392151.39662000001</v>
      </c>
      <c r="G30" s="10">
        <f t="shared" si="1"/>
        <v>99.106330940701383</v>
      </c>
    </row>
    <row r="31" spans="1:7" x14ac:dyDescent="0.25">
      <c r="A31" s="6" t="s">
        <v>25</v>
      </c>
      <c r="B31" s="9" t="s">
        <v>67</v>
      </c>
      <c r="C31" s="12">
        <v>535871.19999999995</v>
      </c>
      <c r="D31" s="13">
        <v>593887.82472999999</v>
      </c>
      <c r="E31" s="10">
        <f t="shared" si="0"/>
        <v>593887.82472999999</v>
      </c>
      <c r="F31" s="13">
        <v>589558.72501000005</v>
      </c>
      <c r="G31" s="10">
        <f t="shared" si="1"/>
        <v>99.271057674575474</v>
      </c>
    </row>
    <row r="32" spans="1:7" ht="15.75" x14ac:dyDescent="0.25">
      <c r="A32" s="1" t="s">
        <v>89</v>
      </c>
      <c r="B32" s="9" t="s">
        <v>90</v>
      </c>
      <c r="C32" s="12">
        <v>98950.1</v>
      </c>
      <c r="D32" s="13">
        <v>105886.2</v>
      </c>
      <c r="E32" s="10">
        <f t="shared" si="0"/>
        <v>105886.20000000001</v>
      </c>
      <c r="F32" s="13">
        <v>104691.97523</v>
      </c>
      <c r="G32" s="10">
        <f t="shared" si="1"/>
        <v>98.872162028668498</v>
      </c>
    </row>
    <row r="33" spans="1:7" ht="32.25" customHeight="1" x14ac:dyDescent="0.25">
      <c r="A33" s="6" t="s">
        <v>26</v>
      </c>
      <c r="B33" s="9" t="s">
        <v>68</v>
      </c>
      <c r="C33" s="12">
        <v>0</v>
      </c>
      <c r="D33" s="13">
        <v>0</v>
      </c>
      <c r="E33" s="10">
        <f t="shared" si="0"/>
        <v>0</v>
      </c>
      <c r="F33" s="13">
        <v>0</v>
      </c>
      <c r="G33" s="10" t="e">
        <f t="shared" si="1"/>
        <v>#DIV/0!</v>
      </c>
    </row>
    <row r="34" spans="1:7" ht="19.5" customHeight="1" x14ac:dyDescent="0.25">
      <c r="A34" s="6" t="s">
        <v>27</v>
      </c>
      <c r="B34" s="9" t="s">
        <v>69</v>
      </c>
      <c r="C34" s="12">
        <v>31388.799999999999</v>
      </c>
      <c r="D34" s="13">
        <v>35098.199999999997</v>
      </c>
      <c r="E34" s="10">
        <f t="shared" si="0"/>
        <v>35098.199999999997</v>
      </c>
      <c r="F34" s="13">
        <v>35077.114999999998</v>
      </c>
      <c r="G34" s="10">
        <f t="shared" si="1"/>
        <v>99.939925694195139</v>
      </c>
    </row>
    <row r="35" spans="1:7" ht="20.25" customHeight="1" x14ac:dyDescent="0.25">
      <c r="A35" s="6" t="s">
        <v>28</v>
      </c>
      <c r="B35" s="9" t="s">
        <v>70</v>
      </c>
      <c r="C35" s="12">
        <v>36125</v>
      </c>
      <c r="D35" s="13">
        <v>36607.5</v>
      </c>
      <c r="E35" s="10">
        <f t="shared" si="0"/>
        <v>36607.5</v>
      </c>
      <c r="F35" s="13">
        <v>34717.232889999999</v>
      </c>
      <c r="G35" s="10">
        <f t="shared" si="1"/>
        <v>94.836393881035306</v>
      </c>
    </row>
    <row r="36" spans="1:7" s="11" customFormat="1" x14ac:dyDescent="0.25">
      <c r="A36" s="8" t="s">
        <v>29</v>
      </c>
      <c r="B36" s="9" t="s">
        <v>71</v>
      </c>
      <c r="C36" s="10">
        <f>SUM(C37:C38)</f>
        <v>86143.2</v>
      </c>
      <c r="D36" s="10">
        <f>SUM(D37:D38)</f>
        <v>97279.431070000006</v>
      </c>
      <c r="E36" s="10">
        <f t="shared" si="0"/>
        <v>97279.431070000006</v>
      </c>
      <c r="F36" s="10">
        <f>SUM(F37:F38)</f>
        <v>96185.476259999996</v>
      </c>
      <c r="G36" s="10">
        <f t="shared" si="1"/>
        <v>98.875451060961865</v>
      </c>
    </row>
    <row r="37" spans="1:7" x14ac:dyDescent="0.25">
      <c r="A37" s="6" t="s">
        <v>30</v>
      </c>
      <c r="B37" s="9" t="s">
        <v>72</v>
      </c>
      <c r="C37" s="12">
        <v>86143.2</v>
      </c>
      <c r="D37" s="13">
        <v>97279.431070000006</v>
      </c>
      <c r="E37" s="10">
        <f t="shared" si="0"/>
        <v>97279.431070000006</v>
      </c>
      <c r="F37" s="13">
        <v>96185.476259999996</v>
      </c>
      <c r="G37" s="10">
        <f t="shared" si="1"/>
        <v>98.875451060961865</v>
      </c>
    </row>
    <row r="38" spans="1:7" ht="18.75" customHeight="1" x14ac:dyDescent="0.25">
      <c r="A38" s="6" t="s">
        <v>31</v>
      </c>
      <c r="B38" s="9" t="s">
        <v>73</v>
      </c>
      <c r="C38" s="12">
        <v>0</v>
      </c>
      <c r="D38" s="13">
        <v>0</v>
      </c>
      <c r="E38" s="10">
        <f t="shared" si="0"/>
        <v>0</v>
      </c>
      <c r="F38" s="13">
        <v>0</v>
      </c>
      <c r="G38" s="10" t="e">
        <f t="shared" si="1"/>
        <v>#DIV/0!</v>
      </c>
    </row>
    <row r="39" spans="1:7" s="11" customFormat="1" x14ac:dyDescent="0.25">
      <c r="A39" s="8" t="s">
        <v>32</v>
      </c>
      <c r="B39" s="9" t="s">
        <v>74</v>
      </c>
      <c r="C39" s="10">
        <f>SUM(C40:C42)</f>
        <v>114188.4</v>
      </c>
      <c r="D39" s="10">
        <f>SUM(D40:D42)</f>
        <v>138131.11145999999</v>
      </c>
      <c r="E39" s="10">
        <f t="shared" si="0"/>
        <v>138131.11145999999</v>
      </c>
      <c r="F39" s="10">
        <f>SUM(F40:F42)</f>
        <v>132410.80171999999</v>
      </c>
      <c r="G39" s="10">
        <f t="shared" si="1"/>
        <v>95.858782515004606</v>
      </c>
    </row>
    <row r="40" spans="1:7" x14ac:dyDescent="0.25">
      <c r="A40" s="6" t="s">
        <v>33</v>
      </c>
      <c r="B40" s="9" t="s">
        <v>75</v>
      </c>
      <c r="C40" s="12">
        <v>573</v>
      </c>
      <c r="D40" s="13">
        <v>651.19241999999997</v>
      </c>
      <c r="E40" s="10">
        <f t="shared" si="0"/>
        <v>651.19241999999997</v>
      </c>
      <c r="F40" s="13">
        <v>616.20518000000004</v>
      </c>
      <c r="G40" s="10">
        <f t="shared" si="1"/>
        <v>94.627204045157669</v>
      </c>
    </row>
    <row r="41" spans="1:7" ht="18.75" customHeight="1" x14ac:dyDescent="0.25">
      <c r="A41" s="6" t="s">
        <v>34</v>
      </c>
      <c r="B41" s="9" t="s">
        <v>76</v>
      </c>
      <c r="C41" s="12">
        <v>19931.099999999999</v>
      </c>
      <c r="D41" s="13">
        <v>27901.565419999999</v>
      </c>
      <c r="E41" s="10">
        <f t="shared" si="0"/>
        <v>27901.565419999999</v>
      </c>
      <c r="F41" s="13">
        <v>27408.305319999999</v>
      </c>
      <c r="G41" s="10">
        <f t="shared" si="1"/>
        <v>98.232141843746064</v>
      </c>
    </row>
    <row r="42" spans="1:7" x14ac:dyDescent="0.25">
      <c r="A42" s="6" t="s">
        <v>35</v>
      </c>
      <c r="B42" s="9" t="s">
        <v>77</v>
      </c>
      <c r="C42" s="12">
        <v>93684.3</v>
      </c>
      <c r="D42" s="13">
        <v>109578.35361999999</v>
      </c>
      <c r="E42" s="10">
        <f t="shared" si="0"/>
        <v>109578.35361999998</v>
      </c>
      <c r="F42" s="13">
        <v>104386.29122</v>
      </c>
      <c r="G42" s="10">
        <f t="shared" si="1"/>
        <v>95.261780973635339</v>
      </c>
    </row>
    <row r="43" spans="1:7" s="11" customFormat="1" ht="16.5" customHeight="1" x14ac:dyDescent="0.25">
      <c r="A43" s="8" t="s">
        <v>36</v>
      </c>
      <c r="B43" s="9" t="s">
        <v>78</v>
      </c>
      <c r="C43" s="10">
        <f>C44</f>
        <v>39536</v>
      </c>
      <c r="D43" s="10">
        <f>D44</f>
        <v>53957.319000000003</v>
      </c>
      <c r="E43" s="10">
        <f t="shared" si="0"/>
        <v>53957.319000000003</v>
      </c>
      <c r="F43" s="10">
        <f>F44</f>
        <v>53241.153319999998</v>
      </c>
      <c r="G43" s="10">
        <f t="shared" si="1"/>
        <v>98.672718190464565</v>
      </c>
    </row>
    <row r="44" spans="1:7" x14ac:dyDescent="0.25">
      <c r="A44" s="6" t="s">
        <v>37</v>
      </c>
      <c r="B44" s="9" t="s">
        <v>79</v>
      </c>
      <c r="C44" s="12">
        <v>39536</v>
      </c>
      <c r="D44" s="13">
        <v>53957.319000000003</v>
      </c>
      <c r="E44" s="10">
        <f t="shared" si="0"/>
        <v>53957.319000000003</v>
      </c>
      <c r="F44" s="13">
        <v>53241.153319999998</v>
      </c>
      <c r="G44" s="10">
        <f t="shared" si="1"/>
        <v>98.672718190464565</v>
      </c>
    </row>
    <row r="45" spans="1:7" s="11" customFormat="1" x14ac:dyDescent="0.25">
      <c r="A45" s="8" t="s">
        <v>38</v>
      </c>
      <c r="B45" s="9" t="s">
        <v>80</v>
      </c>
      <c r="C45" s="10">
        <f>SUM(C46:C47)</f>
        <v>4045</v>
      </c>
      <c r="D45" s="10">
        <f>SUM(D46:D47)</f>
        <v>4195</v>
      </c>
      <c r="E45" s="10">
        <f t="shared" si="0"/>
        <v>4195</v>
      </c>
      <c r="F45" s="10">
        <f>SUM(F46:F47)</f>
        <v>4194.9960000000001</v>
      </c>
      <c r="G45" s="10">
        <f t="shared" si="1"/>
        <v>99.999904648390952</v>
      </c>
    </row>
    <row r="46" spans="1:7" x14ac:dyDescent="0.25">
      <c r="A46" s="6" t="s">
        <v>39</v>
      </c>
      <c r="B46" s="9" t="s">
        <v>81</v>
      </c>
      <c r="C46" s="12">
        <v>3150</v>
      </c>
      <c r="D46" s="13">
        <v>3150</v>
      </c>
      <c r="E46" s="10">
        <f t="shared" si="0"/>
        <v>3150</v>
      </c>
      <c r="F46" s="13">
        <v>3150</v>
      </c>
      <c r="G46" s="10">
        <f t="shared" si="1"/>
        <v>100</v>
      </c>
    </row>
    <row r="47" spans="1:7" ht="17.25" customHeight="1" x14ac:dyDescent="0.25">
      <c r="A47" s="6" t="s">
        <v>40</v>
      </c>
      <c r="B47" s="9" t="s">
        <v>82</v>
      </c>
      <c r="C47" s="12">
        <v>895</v>
      </c>
      <c r="D47" s="13">
        <v>1045</v>
      </c>
      <c r="E47" s="10">
        <f t="shared" si="0"/>
        <v>1045</v>
      </c>
      <c r="F47" s="13">
        <v>1044.9960000000001</v>
      </c>
      <c r="G47" s="10">
        <f t="shared" si="1"/>
        <v>99.999617224880382</v>
      </c>
    </row>
    <row r="48" spans="1:7" s="11" customFormat="1" ht="42.75" x14ac:dyDescent="0.25">
      <c r="A48" s="8" t="s">
        <v>41</v>
      </c>
      <c r="B48" s="9" t="s">
        <v>83</v>
      </c>
      <c r="C48" s="10">
        <f>SUM(C49:C51)</f>
        <v>55612</v>
      </c>
      <c r="D48" s="10">
        <f>SUM(D49:D51)</f>
        <v>65379.204720000002</v>
      </c>
      <c r="E48" s="10">
        <f t="shared" si="0"/>
        <v>65379.204720000002</v>
      </c>
      <c r="F48" s="10">
        <f>SUM(F49:F51)</f>
        <v>64799.388810000004</v>
      </c>
      <c r="G48" s="10">
        <f t="shared" si="1"/>
        <v>99.113149337800635</v>
      </c>
    </row>
    <row r="49" spans="1:7" ht="49.5" customHeight="1" x14ac:dyDescent="0.25">
      <c r="A49" s="6" t="s">
        <v>42</v>
      </c>
      <c r="B49" s="9" t="s">
        <v>84</v>
      </c>
      <c r="C49" s="12">
        <v>55612</v>
      </c>
      <c r="D49" s="13">
        <v>55612</v>
      </c>
      <c r="E49" s="10">
        <f t="shared" si="0"/>
        <v>55612</v>
      </c>
      <c r="F49" s="13">
        <v>55612</v>
      </c>
      <c r="G49" s="10">
        <f t="shared" si="1"/>
        <v>100</v>
      </c>
    </row>
    <row r="50" spans="1:7" ht="20.25" customHeight="1" x14ac:dyDescent="0.25">
      <c r="A50" s="6" t="s">
        <v>102</v>
      </c>
      <c r="B50" s="9" t="s">
        <v>101</v>
      </c>
      <c r="C50" s="12">
        <v>0</v>
      </c>
      <c r="D50" s="13">
        <v>2490.3000000000002</v>
      </c>
      <c r="E50" s="10">
        <f t="shared" si="0"/>
        <v>2490.3000000000002</v>
      </c>
      <c r="F50" s="13">
        <v>2490.3000000000002</v>
      </c>
      <c r="G50" s="10">
        <f t="shared" si="1"/>
        <v>100</v>
      </c>
    </row>
    <row r="51" spans="1:7" x14ac:dyDescent="0.25">
      <c r="A51" s="6" t="s">
        <v>43</v>
      </c>
      <c r="B51" s="9" t="s">
        <v>85</v>
      </c>
      <c r="C51" s="12">
        <v>0</v>
      </c>
      <c r="D51" s="13">
        <v>7276.9047200000005</v>
      </c>
      <c r="E51" s="10">
        <f t="shared" si="0"/>
        <v>7276.9047200000005</v>
      </c>
      <c r="F51" s="13">
        <v>6697.0888100000002</v>
      </c>
      <c r="G51" s="10">
        <f t="shared" si="1"/>
        <v>92.032107986704531</v>
      </c>
    </row>
    <row r="52" spans="1:7" s="11" customFormat="1" x14ac:dyDescent="0.25">
      <c r="A52" s="8" t="s">
        <v>44</v>
      </c>
      <c r="B52" s="16"/>
      <c r="C52" s="19">
        <f>C48+C45+C43+C39+C36+C29+C22+C16+C13+C11+C5+C27</f>
        <v>1620916.3000000003</v>
      </c>
      <c r="D52" s="10">
        <f>D48+D45+D43+D39+D36+D29+D22+D16+D13+D11+D5+D27</f>
        <v>2091787.1074899998</v>
      </c>
      <c r="E52" s="10">
        <f t="shared" si="0"/>
        <v>2091787.1074899998</v>
      </c>
      <c r="F52" s="10">
        <f>F48+F45+F43+F39+F36+F29+F22+F16+F13+F11+F5+F27</f>
        <v>1972761.9799600001</v>
      </c>
      <c r="G52" s="10">
        <f t="shared" si="1"/>
        <v>94.309883300082973</v>
      </c>
    </row>
  </sheetData>
  <mergeCells count="2">
    <mergeCell ref="A1:G1"/>
    <mergeCell ref="F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2020-01-11T09:34:17Z</dcterms:modified>
</cp:coreProperties>
</file>