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Дина Ягфаровна\На сайт\2021-2022\Решение о бюджете 2023 Внесение изменений\Изменения\Август\"/>
    </mc:Choice>
  </mc:AlternateContent>
  <xr:revisionPtr revIDLastSave="0" documentId="13_ncr:1_{3F3FB769-8E4A-4543-B488-CEE518D3F649}" xr6:coauthVersionLast="45" xr6:coauthVersionMax="45" xr10:uidLastSave="{00000000-0000-0000-0000-000000000000}"/>
  <bookViews>
    <workbookView xWindow="2400" yWindow="780" windowWidth="22980" windowHeight="13200" xr2:uid="{E9596D36-A97A-426B-81E6-5A5DAC765E1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3" i="1" l="1"/>
  <c r="D63" i="1"/>
  <c r="F8" i="1" l="1"/>
  <c r="F10" i="1"/>
  <c r="F7" i="1" s="1"/>
  <c r="F6" i="1" s="1"/>
  <c r="F92" i="1" s="1"/>
  <c r="F12" i="1"/>
  <c r="F17" i="1"/>
  <c r="F19" i="1"/>
  <c r="F22" i="1"/>
  <c r="F26" i="1"/>
  <c r="F29" i="1"/>
  <c r="F36" i="1"/>
  <c r="F35" i="1" s="1"/>
  <c r="F37" i="1"/>
  <c r="F44" i="1"/>
  <c r="F47" i="1"/>
  <c r="F54" i="1"/>
  <c r="F56" i="1"/>
  <c r="F58" i="1"/>
  <c r="F63" i="1"/>
  <c r="F68" i="1"/>
  <c r="F70" i="1"/>
  <c r="F76" i="1"/>
  <c r="F78" i="1"/>
  <c r="F82" i="1"/>
  <c r="F84" i="1"/>
  <c r="F87" i="1"/>
  <c r="F90" i="1" s="1"/>
  <c r="F91" i="1" s="1"/>
  <c r="B56" i="1" l="1"/>
  <c r="H87" i="1" l="1"/>
  <c r="G87" i="1"/>
  <c r="E87" i="1"/>
  <c r="D87" i="1"/>
  <c r="C87" i="1"/>
  <c r="B87" i="1"/>
  <c r="H84" i="1"/>
  <c r="G84" i="1"/>
  <c r="E84" i="1"/>
  <c r="D84" i="1"/>
  <c r="C84" i="1"/>
  <c r="B84" i="1"/>
  <c r="H82" i="1"/>
  <c r="G82" i="1"/>
  <c r="E82" i="1"/>
  <c r="D82" i="1"/>
  <c r="C82" i="1"/>
  <c r="B82" i="1"/>
  <c r="H78" i="1"/>
  <c r="G78" i="1"/>
  <c r="E78" i="1"/>
  <c r="D78" i="1"/>
  <c r="C78" i="1"/>
  <c r="B78" i="1"/>
  <c r="H76" i="1"/>
  <c r="G76" i="1"/>
  <c r="E76" i="1"/>
  <c r="D76" i="1"/>
  <c r="C76" i="1"/>
  <c r="B76" i="1"/>
  <c r="H70" i="1"/>
  <c r="G70" i="1"/>
  <c r="E70" i="1"/>
  <c r="D70" i="1"/>
  <c r="C70" i="1"/>
  <c r="B70" i="1"/>
  <c r="H68" i="1"/>
  <c r="G68" i="1"/>
  <c r="E68" i="1"/>
  <c r="D68" i="1"/>
  <c r="C68" i="1"/>
  <c r="B68" i="1"/>
  <c r="H63" i="1"/>
  <c r="G63" i="1"/>
  <c r="E63" i="1"/>
  <c r="B63" i="1"/>
  <c r="H58" i="1"/>
  <c r="G58" i="1"/>
  <c r="E58" i="1"/>
  <c r="D58" i="1"/>
  <c r="C58" i="1"/>
  <c r="B58" i="1"/>
  <c r="H56" i="1"/>
  <c r="G56" i="1"/>
  <c r="E56" i="1"/>
  <c r="D56" i="1"/>
  <c r="C56" i="1"/>
  <c r="H54" i="1"/>
  <c r="G54" i="1"/>
  <c r="E54" i="1"/>
  <c r="D54" i="1"/>
  <c r="C54" i="1"/>
  <c r="B54" i="1"/>
  <c r="H47" i="1"/>
  <c r="G47" i="1"/>
  <c r="E47" i="1"/>
  <c r="D47" i="1"/>
  <c r="C47" i="1"/>
  <c r="B47" i="1"/>
  <c r="I34" i="1"/>
  <c r="H44" i="1"/>
  <c r="G44" i="1"/>
  <c r="G35" i="1" s="1"/>
  <c r="E44" i="1"/>
  <c r="D44" i="1"/>
  <c r="C44" i="1"/>
  <c r="H37" i="1"/>
  <c r="G37" i="1"/>
  <c r="E37" i="1"/>
  <c r="D37" i="1"/>
  <c r="C37" i="1"/>
  <c r="I21" i="1"/>
  <c r="I28" i="1"/>
  <c r="I33" i="1"/>
  <c r="H36" i="1"/>
  <c r="G36" i="1"/>
  <c r="E36" i="1"/>
  <c r="D36" i="1"/>
  <c r="C36" i="1"/>
  <c r="C35" i="1"/>
  <c r="H29" i="1"/>
  <c r="G29" i="1"/>
  <c r="E29" i="1"/>
  <c r="D29" i="1"/>
  <c r="C29" i="1"/>
  <c r="H26" i="1"/>
  <c r="G26" i="1"/>
  <c r="E26" i="1"/>
  <c r="D26" i="1"/>
  <c r="C26" i="1"/>
  <c r="H22" i="1"/>
  <c r="G22" i="1"/>
  <c r="E22" i="1"/>
  <c r="D22" i="1"/>
  <c r="C22" i="1"/>
  <c r="H19" i="1"/>
  <c r="G19" i="1"/>
  <c r="E19" i="1"/>
  <c r="D19" i="1"/>
  <c r="C19" i="1"/>
  <c r="H17" i="1"/>
  <c r="G17" i="1"/>
  <c r="E17" i="1"/>
  <c r="D17" i="1"/>
  <c r="C17" i="1"/>
  <c r="H12" i="1"/>
  <c r="G12" i="1"/>
  <c r="E12" i="1"/>
  <c r="D12" i="1"/>
  <c r="C12" i="1"/>
  <c r="H10" i="1"/>
  <c r="G10" i="1"/>
  <c r="G7" i="1" s="1"/>
  <c r="E10" i="1"/>
  <c r="D10" i="1"/>
  <c r="C10" i="1"/>
  <c r="H8" i="1"/>
  <c r="G8" i="1"/>
  <c r="E8" i="1"/>
  <c r="E7" i="1" s="1"/>
  <c r="D8" i="1"/>
  <c r="C8" i="1"/>
  <c r="C7" i="1" s="1"/>
  <c r="I89" i="1"/>
  <c r="I87" i="1" s="1"/>
  <c r="I88" i="1"/>
  <c r="I86" i="1"/>
  <c r="I85" i="1"/>
  <c r="I83" i="1"/>
  <c r="I82" i="1" s="1"/>
  <c r="I81" i="1"/>
  <c r="I80" i="1"/>
  <c r="I79" i="1"/>
  <c r="I77" i="1"/>
  <c r="I76" i="1" s="1"/>
  <c r="I75" i="1"/>
  <c r="I74" i="1"/>
  <c r="I73" i="1"/>
  <c r="I72" i="1"/>
  <c r="I71" i="1"/>
  <c r="I69" i="1"/>
  <c r="I68" i="1" s="1"/>
  <c r="I67" i="1"/>
  <c r="I66" i="1"/>
  <c r="I65" i="1"/>
  <c r="I64" i="1"/>
  <c r="I62" i="1"/>
  <c r="I61" i="1"/>
  <c r="I60" i="1"/>
  <c r="I59" i="1"/>
  <c r="I57" i="1"/>
  <c r="I56" i="1" s="1"/>
  <c r="I55" i="1"/>
  <c r="I54" i="1" s="1"/>
  <c r="I53" i="1"/>
  <c r="I52" i="1"/>
  <c r="I51" i="1"/>
  <c r="I50" i="1"/>
  <c r="I49" i="1"/>
  <c r="I48" i="1"/>
  <c r="I46" i="1"/>
  <c r="I45" i="1"/>
  <c r="I44" i="1" s="1"/>
  <c r="I43" i="1"/>
  <c r="I42" i="1"/>
  <c r="I41" i="1"/>
  <c r="I40" i="1"/>
  <c r="I39" i="1"/>
  <c r="I38" i="1"/>
  <c r="I37" i="1" s="1"/>
  <c r="I32" i="1"/>
  <c r="I31" i="1"/>
  <c r="I29" i="1" s="1"/>
  <c r="I30" i="1"/>
  <c r="I27" i="1"/>
  <c r="I26" i="1" s="1"/>
  <c r="I25" i="1"/>
  <c r="I24" i="1"/>
  <c r="I23" i="1"/>
  <c r="I22" i="1" s="1"/>
  <c r="I20" i="1"/>
  <c r="I19" i="1" s="1"/>
  <c r="I18" i="1"/>
  <c r="I17" i="1" s="1"/>
  <c r="I16" i="1"/>
  <c r="I15" i="1"/>
  <c r="I14" i="1"/>
  <c r="I13" i="1"/>
  <c r="I11" i="1"/>
  <c r="I10" i="1" s="1"/>
  <c r="I9" i="1"/>
  <c r="I8" i="1" s="1"/>
  <c r="B44" i="1"/>
  <c r="B37" i="1"/>
  <c r="B36" i="1" s="1"/>
  <c r="B29" i="1"/>
  <c r="B26" i="1"/>
  <c r="B22" i="1"/>
  <c r="B19" i="1"/>
  <c r="B17" i="1"/>
  <c r="B12" i="1"/>
  <c r="B10" i="1"/>
  <c r="B8" i="1"/>
  <c r="G6" i="1" l="1"/>
  <c r="D90" i="1"/>
  <c r="G90" i="1"/>
  <c r="G91" i="1" s="1"/>
  <c r="E35" i="1"/>
  <c r="E90" i="1"/>
  <c r="H90" i="1"/>
  <c r="E91" i="1"/>
  <c r="I12" i="1"/>
  <c r="I7" i="1" s="1"/>
  <c r="I63" i="1"/>
  <c r="C6" i="1"/>
  <c r="I84" i="1"/>
  <c r="I78" i="1"/>
  <c r="I58" i="1"/>
  <c r="I47" i="1"/>
  <c r="B90" i="1"/>
  <c r="I36" i="1"/>
  <c r="I35" i="1" s="1"/>
  <c r="B7" i="1"/>
  <c r="I70" i="1"/>
  <c r="C90" i="1"/>
  <c r="C92" i="1" s="1"/>
  <c r="B35" i="1"/>
  <c r="D35" i="1"/>
  <c r="H35" i="1"/>
  <c r="H91" i="1" s="1"/>
  <c r="E6" i="1"/>
  <c r="E92" i="1" s="1"/>
  <c r="D7" i="1"/>
  <c r="H7" i="1"/>
  <c r="D91" i="1" l="1"/>
  <c r="I6" i="1"/>
  <c r="G92" i="1"/>
  <c r="I90" i="1"/>
  <c r="I91" i="1" s="1"/>
  <c r="B6" i="1"/>
  <c r="B92" i="1" s="1"/>
  <c r="B91" i="1"/>
  <c r="C91" i="1"/>
  <c r="H6" i="1"/>
  <c r="H92" i="1" s="1"/>
  <c r="D6" i="1"/>
  <c r="D92" i="1" s="1"/>
  <c r="I92" i="1" l="1"/>
</calcChain>
</file>

<file path=xl/sharedStrings.xml><?xml version="1.0" encoding="utf-8"?>
<sst xmlns="http://schemas.openxmlformats.org/spreadsheetml/2006/main" count="95" uniqueCount="95">
  <si>
    <t>Направление</t>
  </si>
  <si>
    <t>Первоначальный бюджет (Бюджетные ассигнования на 01.01.2023 г. в соответствии с решением от 21.12.2022 г. № 172)</t>
  </si>
  <si>
    <t>Уточненный бюджет</t>
  </si>
  <si>
    <t>Ед.изм.: руб.</t>
  </si>
  <si>
    <t>ДОХОДЫ БЮДЖЕТА</t>
  </si>
  <si>
    <t>ИТОГО ДОХОДОВ</t>
  </si>
  <si>
    <t>НАЛОГОВЫЕ И НЕНАЛОГОВЫЕ ДОХОДЫ</t>
  </si>
  <si>
    <t>Налог на доходы физических лиц</t>
  </si>
  <si>
    <t>Единый сельскохозяйственный налог</t>
  </si>
  <si>
    <t>Налог на имущество организаций</t>
  </si>
  <si>
    <t>БЕЗВОЗМЕЗДНЫЕ ПОСТУПЛЕНИЯ</t>
  </si>
  <si>
    <t>Иные межбюджетные трансферты</t>
  </si>
  <si>
    <t>РАСХОДЫ БЮДЖЕТА</t>
  </si>
  <si>
    <t>ИТОГО РАСХОДОВ</t>
  </si>
  <si>
    <t>НАЛОГИ НА ПРИБЫЛЬ, ДОХОДЫ</t>
  </si>
  <si>
    <t>НАЛОГИ НА ТОВАРЫ (РАБОТЫ, УСЛУГИ), РЕАЛИЗУЕМЫЕ НА ТЕРРИТОРИИ РФ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</si>
  <si>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</si>
  <si>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</si>
  <si>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с применением упрощенной системы налогообложения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</si>
  <si>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</si>
  <si>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</si>
  <si>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НАЛОГИ НА ИМУЩЕСТВО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</si>
  <si>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</si>
  <si>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</si>
  <si>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</si>
  <si>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</si>
  <si>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</si>
  <si>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</si>
  <si>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</si>
  <si>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</si>
  <si>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</si>
  <si>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</si>
  <si>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</si>
  <si>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Доходы от реализации имущества, находящегося в государственной и муниципальной собственности</t>
  </si>
  <si>
    <t>Плата за увеличение площади земельных участков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</si>
  <si>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</si>
  <si>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</si>
  <si>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</si>
  <si>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Федерации, в т.ч.</t>
  </si>
  <si>
    <t xml:space="preserve">   дотация на выравнивание бюджетной обеспеченности</t>
  </si>
  <si>
    <t xml:space="preserve">   дотации на поддержку мер по обеспечению сбалансированности бюджетов</t>
  </si>
  <si>
    <t xml:space="preserve">   дотации и на поощрение достижения наилучших значений результатов деятельности органов местного самоуправления</t>
  </si>
  <si>
    <t>Субсидии бюджетам бюджетной системы в Российской Федерации (межбюджетные субсидии)</t>
  </si>
  <si>
    <t>Субвенции бюджетам бюджетной системы Российской Федерации</t>
  </si>
  <si>
    <t>ПРОЧИЕ БЕЗВОЗМЕЗДНЫЕ ПОСТУПЛЕНИЯ</t>
  </si>
  <si>
    <t>Прочие безвозмездные поступления в бюджеты муниципальных районов</t>
  </si>
  <si>
    <t>ОБЩЕГОСУДАРСТВЕННЫЕ ВОПРОСЫ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</si>
  <si>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</si>
  <si>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</si>
  <si>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</si>
  <si>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</si>
  <si>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</si>
  <si>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</si>
  <si>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</si>
  <si>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</si>
  <si>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</si>
  <si>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</si>
  <si>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</si>
  <si>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</si>
  <si>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</si>
  <si>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</si>
  <si>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</si>
  <si>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</si>
  <si>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</si>
  <si>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</si>
  <si>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</si>
  <si>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</si>
  <si>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</si>
  <si>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</si>
  <si>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 детей</t>
  </si>
  <si>
    <t xml:space="preserve">Молодежная политика </t>
  </si>
  <si>
    <t>Другие вопросы в области образования</t>
  </si>
  <si>
    <t xml:space="preserve">КУЛЬТУРА, КИНЕМАТОГРАФИЯ 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</si>
  <si>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</si>
  <si>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</si>
  <si>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</si>
  <si>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</si>
  <si>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</si>
  <si>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</si>
  <si>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</si>
  <si>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</si>
  <si>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</si>
  <si>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</si>
  <si>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 xml:space="preserve">МЕЖБЮДЖЕТНЫЕ ТРАНСФЕРТЫ ОБЩЕГО ХАРАКТЕРА БЮДЖЕТАМ БЮДЖЕТНОЙ СИСТЕМЫ РОССИЙСКОЙ ФЕДЕРАЦИИ </t>
  </si>
  <si>
    <t>Дотации на выравнивание бюджетной обеспеченности бюджетам субъектов Российской Федерации и муниципальных образований</t>
  </si>
  <si>
    <t>Прочие межбюджетные трансферты общего характера</t>
  </si>
  <si>
    <t>Функционирование представительных органов муниципальных образований</t>
  </si>
  <si>
    <t>Функционирование местных администраций</t>
  </si>
  <si>
    <t>Защита населения и территории от чрезвычайных ситуаций природного и техногенного характера, гражданская оборона</t>
  </si>
  <si>
    <t>Итого расходов без учета безвозмездных поступлений</t>
  </si>
  <si>
    <t>Профицит (+), дефицит (-)</t>
  </si>
  <si>
    <t>Сведения о внесенных в течение 2023 года изменениях в решение Совета муниципального района Мелеузовский район Республики Башкортостан                                                                                                         "О бюджете муниципального района Мелеузовский район Республики Башкортостан  на 2023 год и на плановый период 2024 и 2025 годов"</t>
  </si>
  <si>
    <t>Решение Совета от 20.02.2023 г. № 194</t>
  </si>
  <si>
    <t>Платежи от государственных и муниципальных унитарных предприятий</t>
  </si>
  <si>
    <t>Решение Совета от 16.08.2023 г. №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</si>
</sst>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 wrapText="1"/>
    </xf>
    <xf numFmtId="4" fontId="9" fillId="0" borderId="1" xfId="0" applyNumberFormat="1" applyFont="1" applyBorder="1" applyAlignment="1">
      <alignment horizontal="righ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2">
    <cellStyle name="Денежный 2" xfId="1" xr:uid="{12590288-F0BA-4BAC-8D52-96BC6747051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20BD-4613-4A71-B0B7-469889D70A3B}">
  <dimension ref="A1:I92"/>
  <sheetViews>
    <sheetView tabSelected="1" zoomScaleNormal="100" workbookViewId="0">
      <selection activeCell="D4" sqref="D4"/>
    </sheetView>
  </sheetViews>
  <sheetFormatPr defaultRowHeight="12.75" x14ac:dyDescent="0.25"/>
  <cols>
    <col min="1" max="1" width="58.42578125" style="1" customWidth="1"/>
    <col min="2" max="2" width="23.28515625" style="1" customWidth="1"/>
    <col min="3" max="3" width="13.7109375" style="1" customWidth="1"/>
    <col min="4" max="4" width="13" style="1" customWidth="1"/>
    <col min="5" max="5" width="9.28515625" style="1" bestFit="1" customWidth="1"/>
    <col min="6" max="6" width="9.28515625" style="1" hidden="1" customWidth="1"/>
    <col min="7" max="8" width="9.28515625" style="1" bestFit="1" customWidth="1"/>
    <col min="9" max="9" width="18.7109375" style="1" customWidth="1"/>
    <col min="10" max="16384" width="9.140625" style="1"/>
  </cols>
  <sheetData>
    <row r="1" spans="1:9" ht="27.75" customHeight="1" x14ac:dyDescent="0.25">
      <c r="A1" s="22" t="s">
        <v>91</v>
      </c>
      <c r="B1" s="23"/>
      <c r="C1" s="23"/>
      <c r="D1" s="23"/>
      <c r="E1" s="23"/>
      <c r="F1" s="23"/>
      <c r="G1" s="23"/>
      <c r="H1" s="23"/>
      <c r="I1" s="23"/>
    </row>
    <row r="3" spans="1:9" x14ac:dyDescent="0.25">
      <c r="H3" s="20" t="s">
        <v>3</v>
      </c>
      <c r="I3" s="21"/>
    </row>
    <row r="4" spans="1:9" ht="67.5" customHeight="1" x14ac:dyDescent="0.25">
      <c r="A4" s="2" t="s">
        <v>0</v>
      </c>
      <c r="B4" s="2" t="s">
        <v>1</v>
      </c>
      <c r="C4" s="2" t="s">
        <v>92</v>
      </c>
      <c r="D4" s="2" t="s">
        <v>94</v>
      </c>
      <c r="E4" s="2"/>
      <c r="F4" s="2"/>
      <c r="G4" s="2"/>
      <c r="H4" s="2"/>
      <c r="I4" s="2" t="s">
        <v>2</v>
      </c>
    </row>
    <row r="5" spans="1:9" x14ac:dyDescent="0.25">
      <c r="A5" s="3" t="s">
        <v>4</v>
      </c>
      <c r="B5" s="11"/>
      <c r="C5" s="11"/>
      <c r="D5" s="11"/>
      <c r="E5" s="11"/>
      <c r="F5" s="11"/>
      <c r="G5" s="11"/>
      <c r="H5" s="11"/>
      <c r="I5" s="11"/>
    </row>
    <row r="6" spans="1:9" s="10" customFormat="1" x14ac:dyDescent="0.25">
      <c r="A6" s="4" t="s">
        <v>5</v>
      </c>
      <c r="B6" s="13">
        <f>B7+B35</f>
        <v>2141121280.73</v>
      </c>
      <c r="C6" s="13">
        <f t="shared" ref="C6:I6" si="0">C7+C35</f>
        <v>3448500</v>
      </c>
      <c r="D6" s="13">
        <f t="shared" si="0"/>
        <v>75073640.270000011</v>
      </c>
      <c r="E6" s="13">
        <f t="shared" si="0"/>
        <v>0</v>
      </c>
      <c r="F6" s="13">
        <f t="shared" si="0"/>
        <v>0</v>
      </c>
      <c r="G6" s="13">
        <f t="shared" si="0"/>
        <v>0</v>
      </c>
      <c r="H6" s="13">
        <f t="shared" si="0"/>
        <v>0</v>
      </c>
      <c r="I6" s="13">
        <f t="shared" si="0"/>
        <v>2219643421</v>
      </c>
    </row>
    <row r="7" spans="1:9" s="12" customFormat="1" ht="14.25" customHeight="1" x14ac:dyDescent="0.25">
      <c r="A7" s="6" t="s">
        <v>6</v>
      </c>
      <c r="B7" s="14">
        <f>B8+B10+B12+B17+B19+B21+B22+B26+B28+B29+B33+B34</f>
        <v>743323000</v>
      </c>
      <c r="C7" s="14">
        <f t="shared" ref="C7:H7" si="1">C8+C10+C12+C17+C19+C21+C22+C26+C28+C29+C33+C34</f>
        <v>1368500</v>
      </c>
      <c r="D7" s="14">
        <f t="shared" si="1"/>
        <v>16306743</v>
      </c>
      <c r="E7" s="14">
        <f t="shared" si="1"/>
        <v>0</v>
      </c>
      <c r="F7" s="14">
        <f t="shared" si="1"/>
        <v>0</v>
      </c>
      <c r="G7" s="14">
        <f t="shared" si="1"/>
        <v>0</v>
      </c>
      <c r="H7" s="14">
        <f t="shared" si="1"/>
        <v>0</v>
      </c>
      <c r="I7" s="14">
        <f>I8+I10+I12+I17+I19+I21+I22+I26+I28+I29+I33+I34</f>
        <v>760998243</v>
      </c>
    </row>
    <row r="8" spans="1:9" s="12" customFormat="1" x14ac:dyDescent="0.25">
      <c r="A8" s="6" t="s">
        <v>14</v>
      </c>
      <c r="B8" s="14">
        <f>B9</f>
        <v>439564000</v>
      </c>
      <c r="C8" s="14">
        <f t="shared" ref="C8:I8" si="2">C9</f>
        <v>0</v>
      </c>
      <c r="D8" s="14">
        <f t="shared" si="2"/>
        <v>0</v>
      </c>
      <c r="E8" s="14">
        <f t="shared" si="2"/>
        <v>0</v>
      </c>
      <c r="F8" s="14">
        <f t="shared" si="2"/>
        <v>0</v>
      </c>
      <c r="G8" s="14">
        <f t="shared" si="2"/>
        <v>0</v>
      </c>
      <c r="H8" s="14">
        <f t="shared" si="2"/>
        <v>0</v>
      </c>
      <c r="I8" s="14">
        <f t="shared" si="2"/>
        <v>439564000</v>
      </c>
    </row>
    <row r="9" spans="1:9" x14ac:dyDescent="0.25">
      <c r="A9" s="5" t="s">
        <v>7</v>
      </c>
      <c r="B9" s="15">
        <v>439564000</v>
      </c>
      <c r="C9" s="15"/>
      <c r="D9" s="15"/>
      <c r="E9" s="15"/>
      <c r="F9" s="15"/>
      <c r="G9" s="15"/>
      <c r="H9" s="15"/>
      <c r="I9" s="15">
        <f>H9+G9+F9+E9+D9+C9+B9</f>
        <v>439564000</v>
      </c>
    </row>
    <row r="10" spans="1:9" s="12" customFormat="1" ht="25.5" x14ac:dyDescent="0.25">
      <c r="A10" s="6" t="s">
        <v>15</v>
      </c>
      <c r="B10" s="14">
        <f>B11</f>
        <v>24917000</v>
      </c>
      <c r="C10" s="14">
        <f t="shared" ref="C10:I10" si="3">C11</f>
        <v>0</v>
      </c>
      <c r="D10" s="14">
        <f t="shared" si="3"/>
        <v>0</v>
      </c>
      <c r="E10" s="14">
        <f t="shared" si="3"/>
        <v>0</v>
      </c>
      <c r="F10" s="14">
        <f t="shared" si="3"/>
        <v>0</v>
      </c>
      <c r="G10" s="14">
        <f t="shared" si="3"/>
        <v>0</v>
      </c>
      <c r="H10" s="14">
        <f t="shared" si="3"/>
        <v>0</v>
      </c>
      <c r="I10" s="14">
        <f t="shared" si="3"/>
        <v>24917000</v>
      </c>
    </row>
    <row r="11" spans="1:9" ht="25.5" x14ac:dyDescent="0.25">
      <c r="A11" s="5" t="s">
        <v>16</v>
      </c>
      <c r="B11" s="15">
        <v>24917000</v>
      </c>
      <c r="C11" s="15"/>
      <c r="D11" s="15"/>
      <c r="E11" s="15"/>
      <c r="F11" s="15"/>
      <c r="G11" s="15"/>
      <c r="H11" s="15"/>
      <c r="I11" s="15">
        <f>H11+G11+F11+E11+D11+C11+B11</f>
        <v>24917000</v>
      </c>
    </row>
    <row r="12" spans="1:9" s="12" customFormat="1" x14ac:dyDescent="0.25">
      <c r="A12" s="6" t="s">
        <v>17</v>
      </c>
      <c r="B12" s="14">
        <f>B13+B14+B15+B16</f>
        <v>175400000</v>
      </c>
      <c r="C12" s="14">
        <f t="shared" ref="C12:I12" si="4">C13+C14+C15+C16</f>
        <v>0</v>
      </c>
      <c r="D12" s="14">
        <f t="shared" si="4"/>
        <v>10837743</v>
      </c>
      <c r="E12" s="14">
        <f t="shared" si="4"/>
        <v>0</v>
      </c>
      <c r="F12" s="14">
        <f t="shared" si="4"/>
        <v>0</v>
      </c>
      <c r="G12" s="14">
        <f t="shared" si="4"/>
        <v>0</v>
      </c>
      <c r="H12" s="14">
        <f t="shared" si="4"/>
        <v>0</v>
      </c>
      <c r="I12" s="14">
        <f t="shared" si="4"/>
        <v>186237743</v>
      </c>
    </row>
    <row r="13" spans="1:9" ht="25.5" x14ac:dyDescent="0.25">
      <c r="A13" s="5" t="s">
        <v>18</v>
      </c>
      <c r="B13" s="15">
        <v>153000000</v>
      </c>
      <c r="C13" s="15"/>
      <c r="D13" s="15">
        <v>10837743</v>
      </c>
      <c r="E13" s="15"/>
      <c r="F13" s="15"/>
      <c r="G13" s="15"/>
      <c r="H13" s="15"/>
      <c r="I13" s="15">
        <f>H13+G13+F13+E13+D13+C13+B13</f>
        <v>163837743</v>
      </c>
    </row>
    <row r="14" spans="1:9" ht="15.75" customHeight="1" x14ac:dyDescent="0.25">
      <c r="A14" s="5" t="s">
        <v>19</v>
      </c>
      <c r="B14" s="15">
        <v>0</v>
      </c>
      <c r="C14" s="15"/>
      <c r="D14" s="15"/>
      <c r="E14" s="15"/>
      <c r="F14" s="15"/>
      <c r="G14" s="15"/>
      <c r="H14" s="15"/>
      <c r="I14" s="15">
        <f>H14+G14+F14+E14+D14+C14+B14</f>
        <v>0</v>
      </c>
    </row>
    <row r="15" spans="1:9" ht="16.5" customHeight="1" x14ac:dyDescent="0.25">
      <c r="A15" s="5" t="s">
        <v>8</v>
      </c>
      <c r="B15" s="15">
        <v>0</v>
      </c>
      <c r="C15" s="15"/>
      <c r="D15" s="15"/>
      <c r="E15" s="15"/>
      <c r="F15" s="15"/>
      <c r="G15" s="15"/>
      <c r="H15" s="15"/>
      <c r="I15" s="15">
        <f>H15+G15+F15+E15+D15+C15+B15</f>
        <v>0</v>
      </c>
    </row>
    <row r="16" spans="1:9" ht="29.25" customHeight="1" x14ac:dyDescent="0.25">
      <c r="A16" s="5" t="s">
        <v>20</v>
      </c>
      <c r="B16" s="15">
        <v>22400000</v>
      </c>
      <c r="C16" s="15"/>
      <c r="D16" s="15"/>
      <c r="E16" s="15"/>
      <c r="F16" s="15"/>
      <c r="G16" s="15"/>
      <c r="H16" s="15"/>
      <c r="I16" s="15">
        <f>H16+G16+F16+E16+D16+C16+B16</f>
        <v>22400000</v>
      </c>
    </row>
    <row r="17" spans="1:9" s="12" customFormat="1" ht="13.5" customHeight="1" x14ac:dyDescent="0.25">
      <c r="A17" s="6" t="s">
        <v>21</v>
      </c>
      <c r="B17" s="14">
        <f>B18</f>
        <v>8500000</v>
      </c>
      <c r="C17" s="14">
        <f t="shared" ref="C17:I17" si="5">C18</f>
        <v>0</v>
      </c>
      <c r="D17" s="14">
        <f t="shared" si="5"/>
        <v>0</v>
      </c>
      <c r="E17" s="14">
        <f t="shared" si="5"/>
        <v>0</v>
      </c>
      <c r="F17" s="14">
        <f t="shared" si="5"/>
        <v>0</v>
      </c>
      <c r="G17" s="14">
        <f t="shared" si="5"/>
        <v>0</v>
      </c>
      <c r="H17" s="14">
        <f t="shared" si="5"/>
        <v>0</v>
      </c>
      <c r="I17" s="14">
        <f t="shared" si="5"/>
        <v>8500000</v>
      </c>
    </row>
    <row r="18" spans="1:9" x14ac:dyDescent="0.25">
      <c r="A18" s="5" t="s">
        <v>9</v>
      </c>
      <c r="B18" s="15">
        <v>8500000</v>
      </c>
      <c r="C18" s="15"/>
      <c r="D18" s="15"/>
      <c r="E18" s="15"/>
      <c r="F18" s="15"/>
      <c r="G18" s="15"/>
      <c r="H18" s="15"/>
      <c r="I18" s="15">
        <f>H18+G18+F18+E18+D18+C18+B18</f>
        <v>8500000</v>
      </c>
    </row>
    <row r="19" spans="1:9" s="12" customFormat="1" ht="25.5" x14ac:dyDescent="0.25">
      <c r="A19" s="6" t="s">
        <v>22</v>
      </c>
      <c r="B19" s="14">
        <f>B20</f>
        <v>2400000</v>
      </c>
      <c r="C19" s="14">
        <f t="shared" ref="C19:I19" si="6">C20</f>
        <v>0</v>
      </c>
      <c r="D19" s="14">
        <f t="shared" si="6"/>
        <v>0</v>
      </c>
      <c r="E19" s="14">
        <f t="shared" si="6"/>
        <v>0</v>
      </c>
      <c r="F19" s="14">
        <f t="shared" si="6"/>
        <v>0</v>
      </c>
      <c r="G19" s="14">
        <f t="shared" si="6"/>
        <v>0</v>
      </c>
      <c r="H19" s="14">
        <f t="shared" si="6"/>
        <v>0</v>
      </c>
      <c r="I19" s="14">
        <f t="shared" si="6"/>
        <v>2400000</v>
      </c>
    </row>
    <row r="20" spans="1:9" x14ac:dyDescent="0.25">
      <c r="A20" s="5" t="s">
        <v>23</v>
      </c>
      <c r="B20" s="15">
        <v>2400000</v>
      </c>
      <c r="C20" s="15"/>
      <c r="D20" s="15"/>
      <c r="E20" s="15"/>
      <c r="F20" s="15"/>
      <c r="G20" s="15"/>
      <c r="H20" s="15"/>
      <c r="I20" s="15">
        <f>H20+G20+F20+E20+D20+C20+B20</f>
        <v>2400000</v>
      </c>
    </row>
    <row r="21" spans="1:9" s="12" customFormat="1" x14ac:dyDescent="0.25">
      <c r="A21" s="6" t="s">
        <v>24</v>
      </c>
      <c r="B21" s="14">
        <v>10302000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f>H21+G21+F21+E21+D21+C21+B21</f>
        <v>10302000</v>
      </c>
    </row>
    <row r="22" spans="1:9" s="12" customFormat="1" ht="28.5" customHeight="1" x14ac:dyDescent="0.25">
      <c r="A22" s="6" t="s">
        <v>25</v>
      </c>
      <c r="B22" s="14">
        <f>B23+B25</f>
        <v>65674000</v>
      </c>
      <c r="C22" s="14">
        <f t="shared" ref="C22:I22" si="7">C23+C25</f>
        <v>0</v>
      </c>
      <c r="D22" s="14">
        <f t="shared" si="7"/>
        <v>400000</v>
      </c>
      <c r="E22" s="14">
        <f t="shared" si="7"/>
        <v>0</v>
      </c>
      <c r="F22" s="14">
        <f t="shared" si="7"/>
        <v>0</v>
      </c>
      <c r="G22" s="14">
        <f t="shared" si="7"/>
        <v>0</v>
      </c>
      <c r="H22" s="14">
        <f t="shared" si="7"/>
        <v>0</v>
      </c>
      <c r="I22" s="14">
        <f t="shared" si="7"/>
        <v>66074000</v>
      </c>
    </row>
    <row r="23" spans="1:9" ht="69" customHeight="1" x14ac:dyDescent="0.25">
      <c r="A23" s="5" t="s">
        <v>26</v>
      </c>
      <c r="B23" s="15">
        <v>63770000</v>
      </c>
      <c r="C23" s="15"/>
      <c r="D23" s="15">
        <v>400000</v>
      </c>
      <c r="E23" s="15"/>
      <c r="F23" s="15"/>
      <c r="G23" s="15"/>
      <c r="H23" s="15"/>
      <c r="I23" s="15">
        <f>H23+G23+F23+E23+D23+C23+B23</f>
        <v>64170000</v>
      </c>
    </row>
    <row r="24" spans="1:9" ht="18" customHeight="1" x14ac:dyDescent="0.25">
      <c r="A24" s="5" t="s">
        <v>93</v>
      </c>
      <c r="B24" s="15">
        <v>0</v>
      </c>
      <c r="C24" s="15"/>
      <c r="D24" s="15"/>
      <c r="E24" s="15"/>
      <c r="F24" s="15"/>
      <c r="G24" s="15"/>
      <c r="H24" s="15"/>
      <c r="I24" s="15">
        <f>H24+G24+F24+E24+D24+C24+B24</f>
        <v>0</v>
      </c>
    </row>
    <row r="25" spans="1:9" ht="63.75" x14ac:dyDescent="0.25">
      <c r="A25" s="5" t="s">
        <v>31</v>
      </c>
      <c r="B25" s="15">
        <v>1904000</v>
      </c>
      <c r="C25" s="15"/>
      <c r="D25" s="15"/>
      <c r="E25" s="15"/>
      <c r="F25" s="15"/>
      <c r="G25" s="15"/>
      <c r="H25" s="15"/>
      <c r="I25" s="15">
        <f>H25+G25+F25+E25+D25+C25+B25</f>
        <v>1904000</v>
      </c>
    </row>
    <row r="26" spans="1:9" s="12" customFormat="1" x14ac:dyDescent="0.25">
      <c r="A26" s="6" t="s">
        <v>27</v>
      </c>
      <c r="B26" s="14">
        <f>B27</f>
        <v>3800000</v>
      </c>
      <c r="C26" s="14">
        <f t="shared" ref="C26:I26" si="8">C27</f>
        <v>0</v>
      </c>
      <c r="D26" s="14">
        <f t="shared" si="8"/>
        <v>0</v>
      </c>
      <c r="E26" s="14">
        <f t="shared" si="8"/>
        <v>0</v>
      </c>
      <c r="F26" s="14">
        <f t="shared" si="8"/>
        <v>0</v>
      </c>
      <c r="G26" s="14">
        <f t="shared" si="8"/>
        <v>0</v>
      </c>
      <c r="H26" s="14">
        <f t="shared" si="8"/>
        <v>0</v>
      </c>
      <c r="I26" s="14">
        <f t="shared" si="8"/>
        <v>3800000</v>
      </c>
    </row>
    <row r="27" spans="1:9" x14ac:dyDescent="0.25">
      <c r="A27" s="5" t="s">
        <v>28</v>
      </c>
      <c r="B27" s="15">
        <v>3800000</v>
      </c>
      <c r="C27" s="15"/>
      <c r="D27" s="15"/>
      <c r="E27" s="15"/>
      <c r="F27" s="15"/>
      <c r="G27" s="15"/>
      <c r="H27" s="15"/>
      <c r="I27" s="15">
        <f>H27+G27+F27+E27+D27+C27+B27</f>
        <v>3800000</v>
      </c>
    </row>
    <row r="28" spans="1:9" s="12" customFormat="1" ht="25.5" x14ac:dyDescent="0.25">
      <c r="A28" s="6" t="s">
        <v>29</v>
      </c>
      <c r="B28" s="14">
        <v>560000</v>
      </c>
      <c r="C28" s="14">
        <v>0</v>
      </c>
      <c r="D28" s="14">
        <v>5200000</v>
      </c>
      <c r="E28" s="14">
        <v>0</v>
      </c>
      <c r="F28" s="14">
        <v>0</v>
      </c>
      <c r="G28" s="14">
        <v>0</v>
      </c>
      <c r="H28" s="14">
        <v>0</v>
      </c>
      <c r="I28" s="14">
        <f>H28+G28+F28+E28+D28+C28+B28</f>
        <v>5760000</v>
      </c>
    </row>
    <row r="29" spans="1:9" s="12" customFormat="1" ht="25.5" x14ac:dyDescent="0.25">
      <c r="A29" s="6" t="s">
        <v>30</v>
      </c>
      <c r="B29" s="14">
        <f>B30+B31</f>
        <v>10199000</v>
      </c>
      <c r="C29" s="14">
        <f t="shared" ref="C29:I29" si="9">C30+C31</f>
        <v>0</v>
      </c>
      <c r="D29" s="14">
        <f t="shared" si="9"/>
        <v>0</v>
      </c>
      <c r="E29" s="14">
        <f t="shared" si="9"/>
        <v>0</v>
      </c>
      <c r="F29" s="14">
        <f t="shared" si="9"/>
        <v>0</v>
      </c>
      <c r="G29" s="14">
        <f t="shared" si="9"/>
        <v>0</v>
      </c>
      <c r="H29" s="14">
        <f t="shared" si="9"/>
        <v>0</v>
      </c>
      <c r="I29" s="14">
        <f t="shared" si="9"/>
        <v>10199000</v>
      </c>
    </row>
    <row r="30" spans="1:9" ht="25.5" x14ac:dyDescent="0.25">
      <c r="A30" s="5" t="s">
        <v>33</v>
      </c>
      <c r="B30" s="15">
        <v>6100000</v>
      </c>
      <c r="C30" s="15"/>
      <c r="D30" s="15"/>
      <c r="E30" s="15"/>
      <c r="F30" s="15"/>
      <c r="G30" s="15"/>
      <c r="H30" s="15"/>
      <c r="I30" s="15">
        <f>H30+G30+F30+E30+D30+C30+B30</f>
        <v>6100000</v>
      </c>
    </row>
    <row r="31" spans="1:9" ht="25.5" x14ac:dyDescent="0.25">
      <c r="A31" s="5" t="s">
        <v>32</v>
      </c>
      <c r="B31" s="15">
        <v>4099000</v>
      </c>
      <c r="C31" s="15"/>
      <c r="D31" s="15"/>
      <c r="E31" s="15"/>
      <c r="F31" s="15"/>
      <c r="G31" s="15"/>
      <c r="H31" s="15"/>
      <c r="I31" s="15">
        <f>H31+G31+F31+E31+D31+C31+B31</f>
        <v>4099000</v>
      </c>
    </row>
    <row r="32" spans="1:9" x14ac:dyDescent="0.25">
      <c r="A32" s="5" t="s">
        <v>34</v>
      </c>
      <c r="B32" s="15">
        <v>0</v>
      </c>
      <c r="C32" s="15"/>
      <c r="D32" s="15"/>
      <c r="E32" s="15"/>
      <c r="F32" s="15"/>
      <c r="G32" s="15"/>
      <c r="H32" s="15"/>
      <c r="I32" s="15">
        <f>H32+G32+F32+E32+D32+C32+B32</f>
        <v>0</v>
      </c>
    </row>
    <row r="33" spans="1:9" s="12" customFormat="1" x14ac:dyDescent="0.25">
      <c r="A33" s="6" t="s">
        <v>35</v>
      </c>
      <c r="B33" s="14">
        <v>2007000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f>H33+G33+F33+E33+D33+C33+B33</f>
        <v>2007000</v>
      </c>
    </row>
    <row r="34" spans="1:9" s="12" customFormat="1" x14ac:dyDescent="0.25">
      <c r="A34" s="6" t="s">
        <v>36</v>
      </c>
      <c r="B34" s="14">
        <v>0</v>
      </c>
      <c r="C34" s="14">
        <v>1368500</v>
      </c>
      <c r="D34" s="14">
        <v>-131000</v>
      </c>
      <c r="E34" s="14">
        <v>0</v>
      </c>
      <c r="F34" s="14">
        <v>0</v>
      </c>
      <c r="G34" s="14">
        <v>0</v>
      </c>
      <c r="H34" s="14">
        <v>0</v>
      </c>
      <c r="I34" s="14">
        <f>H34+G34+F34+E34+D34+C34+B34</f>
        <v>1237500</v>
      </c>
    </row>
    <row r="35" spans="1:9" s="12" customFormat="1" x14ac:dyDescent="0.25">
      <c r="A35" s="6" t="s">
        <v>10</v>
      </c>
      <c r="B35" s="14">
        <f>B36+B44</f>
        <v>1397798280.73</v>
      </c>
      <c r="C35" s="14">
        <f t="shared" ref="C35:I35" si="10">C36+C44</f>
        <v>2080000</v>
      </c>
      <c r="D35" s="14">
        <f t="shared" si="10"/>
        <v>58766897.270000003</v>
      </c>
      <c r="E35" s="14">
        <f t="shared" si="10"/>
        <v>0</v>
      </c>
      <c r="F35" s="14">
        <f t="shared" si="10"/>
        <v>0</v>
      </c>
      <c r="G35" s="14">
        <f t="shared" si="10"/>
        <v>0</v>
      </c>
      <c r="H35" s="14">
        <f t="shared" si="10"/>
        <v>0</v>
      </c>
      <c r="I35" s="14">
        <f t="shared" si="10"/>
        <v>1458645178</v>
      </c>
    </row>
    <row r="36" spans="1:9" s="12" customFormat="1" ht="25.5" x14ac:dyDescent="0.25">
      <c r="A36" s="6" t="s">
        <v>37</v>
      </c>
      <c r="B36" s="14">
        <f>B37+B41+B42+B43</f>
        <v>1397798280.73</v>
      </c>
      <c r="C36" s="14">
        <f t="shared" ref="C36:I36" si="11">C37+C41+C42+C43</f>
        <v>2000000</v>
      </c>
      <c r="D36" s="14">
        <f t="shared" si="11"/>
        <v>58766897.270000003</v>
      </c>
      <c r="E36" s="14">
        <f t="shared" si="11"/>
        <v>0</v>
      </c>
      <c r="F36" s="14">
        <f t="shared" si="11"/>
        <v>0</v>
      </c>
      <c r="G36" s="14">
        <f t="shared" si="11"/>
        <v>0</v>
      </c>
      <c r="H36" s="14">
        <f t="shared" si="11"/>
        <v>0</v>
      </c>
      <c r="I36" s="14">
        <f t="shared" si="11"/>
        <v>1458565178</v>
      </c>
    </row>
    <row r="37" spans="1:9" ht="13.5" customHeight="1" x14ac:dyDescent="0.25">
      <c r="A37" s="5" t="s">
        <v>38</v>
      </c>
      <c r="B37" s="15">
        <f>B38+B39+B40</f>
        <v>114583400</v>
      </c>
      <c r="C37" s="15">
        <f t="shared" ref="C37:I37" si="12">C38+C39+C40</f>
        <v>0</v>
      </c>
      <c r="D37" s="15">
        <f t="shared" si="12"/>
        <v>0</v>
      </c>
      <c r="E37" s="15">
        <f t="shared" si="12"/>
        <v>0</v>
      </c>
      <c r="F37" s="15">
        <f t="shared" si="12"/>
        <v>0</v>
      </c>
      <c r="G37" s="15">
        <f t="shared" si="12"/>
        <v>0</v>
      </c>
      <c r="H37" s="15">
        <f t="shared" si="12"/>
        <v>0</v>
      </c>
      <c r="I37" s="15">
        <f t="shared" si="12"/>
        <v>114583400</v>
      </c>
    </row>
    <row r="38" spans="1:9" x14ac:dyDescent="0.25">
      <c r="A38" s="5" t="s">
        <v>39</v>
      </c>
      <c r="B38" s="15">
        <v>87000500</v>
      </c>
      <c r="C38" s="15"/>
      <c r="D38" s="15"/>
      <c r="E38" s="15"/>
      <c r="F38" s="15"/>
      <c r="G38" s="15"/>
      <c r="H38" s="15"/>
      <c r="I38" s="15">
        <f t="shared" ref="I38:I43" si="13">H38+G38+F38+E38+D38+C38+B38</f>
        <v>87000500</v>
      </c>
    </row>
    <row r="39" spans="1:9" ht="25.5" x14ac:dyDescent="0.25">
      <c r="A39" s="5" t="s">
        <v>40</v>
      </c>
      <c r="B39" s="15">
        <v>27582900</v>
      </c>
      <c r="C39" s="15"/>
      <c r="D39" s="15"/>
      <c r="E39" s="15"/>
      <c r="F39" s="15"/>
      <c r="G39" s="15"/>
      <c r="H39" s="15"/>
      <c r="I39" s="15">
        <f t="shared" si="13"/>
        <v>27582900</v>
      </c>
    </row>
    <row r="40" spans="1:9" ht="25.5" x14ac:dyDescent="0.25">
      <c r="A40" s="5" t="s">
        <v>41</v>
      </c>
      <c r="B40" s="15">
        <v>0</v>
      </c>
      <c r="C40" s="15"/>
      <c r="D40" s="15"/>
      <c r="E40" s="15"/>
      <c r="F40" s="15"/>
      <c r="G40" s="15"/>
      <c r="H40" s="15"/>
      <c r="I40" s="15">
        <f t="shared" si="13"/>
        <v>0</v>
      </c>
    </row>
    <row r="41" spans="1:9" ht="25.5" x14ac:dyDescent="0.25">
      <c r="A41" s="5" t="s">
        <v>42</v>
      </c>
      <c r="B41" s="15">
        <v>247438856.78</v>
      </c>
      <c r="C41" s="15">
        <v>2000000</v>
      </c>
      <c r="D41" s="15">
        <v>46788841.770000003</v>
      </c>
      <c r="E41" s="15"/>
      <c r="F41" s="15"/>
      <c r="G41" s="15"/>
      <c r="H41" s="15"/>
      <c r="I41" s="15">
        <f t="shared" si="13"/>
        <v>296227698.55000001</v>
      </c>
    </row>
    <row r="42" spans="1:9" x14ac:dyDescent="0.25">
      <c r="A42" s="5" t="s">
        <v>43</v>
      </c>
      <c r="B42" s="15">
        <v>970744700.21000004</v>
      </c>
      <c r="C42" s="15"/>
      <c r="D42" s="15">
        <v>1992464</v>
      </c>
      <c r="E42" s="15"/>
      <c r="F42" s="15"/>
      <c r="G42" s="15"/>
      <c r="H42" s="15"/>
      <c r="I42" s="15">
        <f t="shared" si="13"/>
        <v>972737164.21000004</v>
      </c>
    </row>
    <row r="43" spans="1:9" x14ac:dyDescent="0.25">
      <c r="A43" s="5" t="s">
        <v>11</v>
      </c>
      <c r="B43" s="15">
        <v>65031323.740000002</v>
      </c>
      <c r="C43" s="15"/>
      <c r="D43" s="15">
        <v>9985591.5</v>
      </c>
      <c r="E43" s="15"/>
      <c r="F43" s="15"/>
      <c r="G43" s="15"/>
      <c r="H43" s="15"/>
      <c r="I43" s="15">
        <f t="shared" si="13"/>
        <v>75016915.24000001</v>
      </c>
    </row>
    <row r="44" spans="1:9" s="12" customFormat="1" x14ac:dyDescent="0.25">
      <c r="A44" s="6" t="s">
        <v>44</v>
      </c>
      <c r="B44" s="14">
        <f>B45</f>
        <v>0</v>
      </c>
      <c r="C44" s="14">
        <f t="shared" ref="C44:I44" si="14">C45</f>
        <v>80000</v>
      </c>
      <c r="D44" s="14">
        <f t="shared" si="14"/>
        <v>0</v>
      </c>
      <c r="E44" s="14">
        <f t="shared" si="14"/>
        <v>0</v>
      </c>
      <c r="F44" s="14">
        <f t="shared" si="14"/>
        <v>0</v>
      </c>
      <c r="G44" s="14">
        <f t="shared" si="14"/>
        <v>0</v>
      </c>
      <c r="H44" s="14">
        <f t="shared" si="14"/>
        <v>0</v>
      </c>
      <c r="I44" s="14">
        <f t="shared" si="14"/>
        <v>80000</v>
      </c>
    </row>
    <row r="45" spans="1:9" ht="25.5" x14ac:dyDescent="0.25">
      <c r="A45" s="5" t="s">
        <v>45</v>
      </c>
      <c r="B45" s="15">
        <v>0</v>
      </c>
      <c r="C45" s="15">
        <v>80000</v>
      </c>
      <c r="D45" s="15"/>
      <c r="E45" s="15"/>
      <c r="F45" s="15"/>
      <c r="G45" s="15"/>
      <c r="H45" s="15"/>
      <c r="I45" s="15">
        <f>H45+G45+F45+E45+D45+C45+B45</f>
        <v>80000</v>
      </c>
    </row>
    <row r="46" spans="1:9" x14ac:dyDescent="0.25">
      <c r="A46" s="7" t="s">
        <v>12</v>
      </c>
      <c r="B46" s="15"/>
      <c r="C46" s="15"/>
      <c r="D46" s="15"/>
      <c r="E46" s="15"/>
      <c r="F46" s="15"/>
      <c r="G46" s="15"/>
      <c r="H46" s="15"/>
      <c r="I46" s="15">
        <f>H46+G46+F46+E46+D46+C46+B46</f>
        <v>0</v>
      </c>
    </row>
    <row r="47" spans="1:9" x14ac:dyDescent="0.25">
      <c r="A47" s="9" t="s">
        <v>46</v>
      </c>
      <c r="B47" s="14">
        <f>B48+B49+B50+B51+B52+B53</f>
        <v>159640600</v>
      </c>
      <c r="C47" s="14">
        <f t="shared" ref="C47:I47" si="15">C48+C49+C50+C51+C52+C53</f>
        <v>12380000</v>
      </c>
      <c r="D47" s="14">
        <f t="shared" si="15"/>
        <v>-2400000</v>
      </c>
      <c r="E47" s="14">
        <f t="shared" si="15"/>
        <v>0</v>
      </c>
      <c r="F47" s="14">
        <f t="shared" si="15"/>
        <v>0</v>
      </c>
      <c r="G47" s="14">
        <f t="shared" si="15"/>
        <v>0</v>
      </c>
      <c r="H47" s="14">
        <f t="shared" si="15"/>
        <v>0</v>
      </c>
      <c r="I47" s="14">
        <f t="shared" si="15"/>
        <v>169620600</v>
      </c>
    </row>
    <row r="48" spans="1:9" ht="25.5" x14ac:dyDescent="0.25">
      <c r="A48" s="8" t="s">
        <v>86</v>
      </c>
      <c r="B48" s="15">
        <v>5436000</v>
      </c>
      <c r="C48" s="15"/>
      <c r="D48" s="15"/>
      <c r="E48" s="15"/>
      <c r="F48" s="15"/>
      <c r="G48" s="15"/>
      <c r="H48" s="15"/>
      <c r="I48" s="15">
        <f t="shared" ref="I48:I53" si="16">H48+G48+F48+E48+D48+C48+B48</f>
        <v>5436000</v>
      </c>
    </row>
    <row r="49" spans="1:9" x14ac:dyDescent="0.25">
      <c r="A49" s="8" t="s">
        <v>87</v>
      </c>
      <c r="B49" s="15">
        <v>118022000</v>
      </c>
      <c r="C49" s="15">
        <v>3195000</v>
      </c>
      <c r="D49" s="15"/>
      <c r="E49" s="15"/>
      <c r="F49" s="15"/>
      <c r="G49" s="15"/>
      <c r="H49" s="15"/>
      <c r="I49" s="15">
        <f t="shared" si="16"/>
        <v>121217000</v>
      </c>
    </row>
    <row r="50" spans="1:9" x14ac:dyDescent="0.25">
      <c r="A50" s="8" t="s">
        <v>47</v>
      </c>
      <c r="B50" s="15">
        <v>5500</v>
      </c>
      <c r="C50" s="15"/>
      <c r="D50" s="15"/>
      <c r="E50" s="15"/>
      <c r="F50" s="15"/>
      <c r="G50" s="15"/>
      <c r="H50" s="15"/>
      <c r="I50" s="15">
        <f t="shared" si="16"/>
        <v>5500</v>
      </c>
    </row>
    <row r="51" spans="1:9" x14ac:dyDescent="0.25">
      <c r="A51" s="8" t="s">
        <v>48</v>
      </c>
      <c r="B51" s="15">
        <v>2400000</v>
      </c>
      <c r="C51" s="15"/>
      <c r="D51" s="15">
        <v>-2400000</v>
      </c>
      <c r="E51" s="15"/>
      <c r="F51" s="15"/>
      <c r="G51" s="15"/>
      <c r="H51" s="15"/>
      <c r="I51" s="15">
        <f t="shared" si="16"/>
        <v>0</v>
      </c>
    </row>
    <row r="52" spans="1:9" x14ac:dyDescent="0.25">
      <c r="A52" s="8" t="s">
        <v>49</v>
      </c>
      <c r="B52" s="15">
        <v>1000000</v>
      </c>
      <c r="C52" s="15"/>
      <c r="D52" s="15"/>
      <c r="E52" s="15"/>
      <c r="F52" s="15"/>
      <c r="G52" s="15"/>
      <c r="H52" s="15"/>
      <c r="I52" s="15">
        <f t="shared" si="16"/>
        <v>1000000</v>
      </c>
    </row>
    <row r="53" spans="1:9" x14ac:dyDescent="0.25">
      <c r="A53" s="8" t="s">
        <v>50</v>
      </c>
      <c r="B53" s="15">
        <v>32777100</v>
      </c>
      <c r="C53" s="15">
        <v>9185000</v>
      </c>
      <c r="D53" s="15"/>
      <c r="E53" s="15"/>
      <c r="F53" s="15"/>
      <c r="G53" s="15"/>
      <c r="H53" s="15"/>
      <c r="I53" s="15">
        <f t="shared" si="16"/>
        <v>41962100</v>
      </c>
    </row>
    <row r="54" spans="1:9" x14ac:dyDescent="0.25">
      <c r="A54" s="9" t="s">
        <v>51</v>
      </c>
      <c r="B54" s="14">
        <f>B55</f>
        <v>2837000</v>
      </c>
      <c r="C54" s="14">
        <f t="shared" ref="C54:I54" si="17">C55</f>
        <v>0</v>
      </c>
      <c r="D54" s="14">
        <f t="shared" si="17"/>
        <v>0</v>
      </c>
      <c r="E54" s="14">
        <f t="shared" si="17"/>
        <v>0</v>
      </c>
      <c r="F54" s="14">
        <f t="shared" si="17"/>
        <v>0</v>
      </c>
      <c r="G54" s="14">
        <f t="shared" si="17"/>
        <v>0</v>
      </c>
      <c r="H54" s="14">
        <f t="shared" si="17"/>
        <v>0</v>
      </c>
      <c r="I54" s="14">
        <f t="shared" si="17"/>
        <v>2837000</v>
      </c>
    </row>
    <row r="55" spans="1:9" x14ac:dyDescent="0.25">
      <c r="A55" s="8" t="s">
        <v>52</v>
      </c>
      <c r="B55" s="15">
        <v>2837000</v>
      </c>
      <c r="C55" s="15"/>
      <c r="D55" s="15"/>
      <c r="E55" s="15"/>
      <c r="F55" s="15"/>
      <c r="G55" s="15"/>
      <c r="H55" s="15"/>
      <c r="I55" s="15">
        <f>H55+G55+F55+E55+D55+C55+B55</f>
        <v>2837000</v>
      </c>
    </row>
    <row r="56" spans="1:9" ht="25.5" x14ac:dyDescent="0.25">
      <c r="A56" s="9" t="s">
        <v>53</v>
      </c>
      <c r="B56" s="14">
        <f>B57</f>
        <v>7040000</v>
      </c>
      <c r="C56" s="14">
        <f t="shared" ref="C56:I56" si="18">C57</f>
        <v>1420000</v>
      </c>
      <c r="D56" s="14">
        <f t="shared" si="18"/>
        <v>0</v>
      </c>
      <c r="E56" s="14">
        <f t="shared" si="18"/>
        <v>0</v>
      </c>
      <c r="F56" s="14">
        <f t="shared" si="18"/>
        <v>0</v>
      </c>
      <c r="G56" s="14">
        <f t="shared" si="18"/>
        <v>0</v>
      </c>
      <c r="H56" s="14">
        <f t="shared" si="18"/>
        <v>0</v>
      </c>
      <c r="I56" s="14">
        <f t="shared" si="18"/>
        <v>8460000</v>
      </c>
    </row>
    <row r="57" spans="1:9" ht="25.5" x14ac:dyDescent="0.25">
      <c r="A57" s="8" t="s">
        <v>88</v>
      </c>
      <c r="B57" s="15">
        <v>7040000</v>
      </c>
      <c r="C57" s="15">
        <v>1420000</v>
      </c>
      <c r="D57" s="15"/>
      <c r="E57" s="15"/>
      <c r="F57" s="15"/>
      <c r="G57" s="15"/>
      <c r="H57" s="15"/>
      <c r="I57" s="15">
        <f>H57+G57+F57+E57+D57+C57+B57</f>
        <v>8460000</v>
      </c>
    </row>
    <row r="58" spans="1:9" x14ac:dyDescent="0.25">
      <c r="A58" s="9" t="s">
        <v>54</v>
      </c>
      <c r="B58" s="14">
        <f>B59+B60+B61+B62</f>
        <v>128297886</v>
      </c>
      <c r="C58" s="14">
        <f t="shared" ref="C58:I58" si="19">C59+C60+C61+C62</f>
        <v>29299000</v>
      </c>
      <c r="D58" s="14">
        <f t="shared" si="19"/>
        <v>13826422.76</v>
      </c>
      <c r="E58" s="14">
        <f t="shared" si="19"/>
        <v>0</v>
      </c>
      <c r="F58" s="14">
        <f t="shared" si="19"/>
        <v>0</v>
      </c>
      <c r="G58" s="14">
        <f t="shared" si="19"/>
        <v>0</v>
      </c>
      <c r="H58" s="14">
        <f t="shared" si="19"/>
        <v>0</v>
      </c>
      <c r="I58" s="14">
        <f t="shared" si="19"/>
        <v>171423308.75999999</v>
      </c>
    </row>
    <row r="59" spans="1:9" x14ac:dyDescent="0.25">
      <c r="A59" s="8" t="s">
        <v>55</v>
      </c>
      <c r="B59" s="15">
        <v>8949300</v>
      </c>
      <c r="C59" s="15"/>
      <c r="D59" s="15">
        <v>-169300</v>
      </c>
      <c r="E59" s="15"/>
      <c r="F59" s="15"/>
      <c r="G59" s="15"/>
      <c r="H59" s="15"/>
      <c r="I59" s="15">
        <f>H59+G59+F59+E59+D59+C59+B59</f>
        <v>8780000</v>
      </c>
    </row>
    <row r="60" spans="1:9" x14ac:dyDescent="0.25">
      <c r="A60" s="8" t="s">
        <v>56</v>
      </c>
      <c r="B60" s="15">
        <v>12300000</v>
      </c>
      <c r="C60" s="15"/>
      <c r="D60" s="15"/>
      <c r="E60" s="15"/>
      <c r="F60" s="15"/>
      <c r="G60" s="15"/>
      <c r="H60" s="15"/>
      <c r="I60" s="15">
        <f>H60+G60+F60+E60+D60+C60+B60</f>
        <v>12300000</v>
      </c>
    </row>
    <row r="61" spans="1:9" x14ac:dyDescent="0.25">
      <c r="A61" s="8" t="s">
        <v>57</v>
      </c>
      <c r="B61" s="15">
        <v>93248586</v>
      </c>
      <c r="C61" s="15">
        <v>29299000</v>
      </c>
      <c r="D61" s="15">
        <v>12396548.4</v>
      </c>
      <c r="E61" s="15"/>
      <c r="F61" s="15"/>
      <c r="G61" s="15"/>
      <c r="H61" s="15"/>
      <c r="I61" s="15">
        <f>H61+G61+F61+E61+D61+C61+B61</f>
        <v>134944134.40000001</v>
      </c>
    </row>
    <row r="62" spans="1:9" x14ac:dyDescent="0.25">
      <c r="A62" s="8" t="s">
        <v>58</v>
      </c>
      <c r="B62" s="15">
        <v>13800000</v>
      </c>
      <c r="C62" s="15"/>
      <c r="D62" s="15">
        <v>1599174.36</v>
      </c>
      <c r="E62" s="15"/>
      <c r="F62" s="15"/>
      <c r="G62" s="15"/>
      <c r="H62" s="15"/>
      <c r="I62" s="15">
        <f>H62+G62+F62+E62+D62+C62+B62</f>
        <v>15399174.359999999</v>
      </c>
    </row>
    <row r="63" spans="1:9" x14ac:dyDescent="0.25">
      <c r="A63" s="9" t="s">
        <v>59</v>
      </c>
      <c r="B63" s="14">
        <f>B64+B65+B66+B67</f>
        <v>48180199.359999999</v>
      </c>
      <c r="C63" s="14">
        <f>C64+C65+C66+C67</f>
        <v>40972200</v>
      </c>
      <c r="D63" s="14">
        <f>D64+D65+D66+D67</f>
        <v>41053931.100000001</v>
      </c>
      <c r="E63" s="14">
        <f t="shared" ref="E63:I63" si="20">E64+E65+E66+E67</f>
        <v>0</v>
      </c>
      <c r="F63" s="14">
        <f t="shared" si="20"/>
        <v>0</v>
      </c>
      <c r="G63" s="14">
        <f t="shared" si="20"/>
        <v>0</v>
      </c>
      <c r="H63" s="14">
        <f t="shared" si="20"/>
        <v>0</v>
      </c>
      <c r="I63" s="14">
        <f t="shared" si="20"/>
        <v>130206330.46000001</v>
      </c>
    </row>
    <row r="64" spans="1:9" x14ac:dyDescent="0.25">
      <c r="A64" s="8" t="s">
        <v>60</v>
      </c>
      <c r="B64" s="15">
        <v>1520000</v>
      </c>
      <c r="C64" s="15">
        <v>1000000</v>
      </c>
      <c r="D64" s="15">
        <v>-1000000</v>
      </c>
      <c r="E64" s="15"/>
      <c r="F64" s="15"/>
      <c r="G64" s="15"/>
      <c r="H64" s="15"/>
      <c r="I64" s="15">
        <f>H64+G64+F64+E64+D64+C64+B64</f>
        <v>1520000</v>
      </c>
    </row>
    <row r="65" spans="1:9" x14ac:dyDescent="0.25">
      <c r="A65" s="8" t="s">
        <v>61</v>
      </c>
      <c r="B65" s="15">
        <v>4702848.9800000004</v>
      </c>
      <c r="C65" s="15">
        <v>22977029.309999999</v>
      </c>
      <c r="D65" s="15">
        <v>22639465.260000002</v>
      </c>
      <c r="E65" s="15"/>
      <c r="F65" s="15"/>
      <c r="G65" s="15"/>
      <c r="H65" s="15"/>
      <c r="I65" s="15">
        <f>H65+G65+F65+E65+D65+C65+B65</f>
        <v>50319343.549999997</v>
      </c>
    </row>
    <row r="66" spans="1:9" x14ac:dyDescent="0.25">
      <c r="A66" s="8" t="s">
        <v>62</v>
      </c>
      <c r="B66" s="16">
        <v>33857350.380000003</v>
      </c>
      <c r="C66" s="15">
        <v>16995170.690000001</v>
      </c>
      <c r="D66" s="15">
        <v>15914465.84</v>
      </c>
      <c r="E66" s="15"/>
      <c r="F66" s="15"/>
      <c r="G66" s="15"/>
      <c r="H66" s="15"/>
      <c r="I66" s="15">
        <f>H66+G66+F66+E66+D66+C66+B66</f>
        <v>66766986.910000004</v>
      </c>
    </row>
    <row r="67" spans="1:9" s="19" customFormat="1" x14ac:dyDescent="0.25">
      <c r="A67" s="18" t="s">
        <v>63</v>
      </c>
      <c r="B67" s="16">
        <v>8100000</v>
      </c>
      <c r="C67" s="16"/>
      <c r="D67" s="16">
        <v>3500000</v>
      </c>
      <c r="E67" s="16"/>
      <c r="F67" s="16"/>
      <c r="G67" s="16"/>
      <c r="H67" s="16"/>
      <c r="I67" s="16">
        <f>H67+G67+F67+E67+D67+C67+B67</f>
        <v>11600000</v>
      </c>
    </row>
    <row r="68" spans="1:9" x14ac:dyDescent="0.25">
      <c r="A68" s="9" t="s">
        <v>64</v>
      </c>
      <c r="B68" s="14">
        <f>B69</f>
        <v>3800000</v>
      </c>
      <c r="C68" s="14">
        <f t="shared" ref="C68:I68" si="21">C69</f>
        <v>4216000</v>
      </c>
      <c r="D68" s="14">
        <f t="shared" si="21"/>
        <v>0</v>
      </c>
      <c r="E68" s="14">
        <f t="shared" si="21"/>
        <v>0</v>
      </c>
      <c r="F68" s="14">
        <f t="shared" si="21"/>
        <v>0</v>
      </c>
      <c r="G68" s="14">
        <f t="shared" si="21"/>
        <v>0</v>
      </c>
      <c r="H68" s="14">
        <f t="shared" si="21"/>
        <v>0</v>
      </c>
      <c r="I68" s="14">
        <f t="shared" si="21"/>
        <v>8016000</v>
      </c>
    </row>
    <row r="69" spans="1:9" x14ac:dyDescent="0.25">
      <c r="A69" s="8" t="s">
        <v>65</v>
      </c>
      <c r="B69" s="15">
        <v>3800000</v>
      </c>
      <c r="C69" s="15">
        <v>4216000</v>
      </c>
      <c r="D69" s="15"/>
      <c r="E69" s="15"/>
      <c r="F69" s="15"/>
      <c r="G69" s="15"/>
      <c r="H69" s="15"/>
      <c r="I69" s="15">
        <f>H69+G69+F69+E69+D69+C69+B69</f>
        <v>8016000</v>
      </c>
    </row>
    <row r="70" spans="1:9" s="12" customFormat="1" x14ac:dyDescent="0.25">
      <c r="A70" s="9" t="s">
        <v>66</v>
      </c>
      <c r="B70" s="17">
        <f>B75+B74+B73+B72+B71</f>
        <v>1399849588.4400001</v>
      </c>
      <c r="C70" s="14">
        <f t="shared" ref="C70:I70" si="22">C75+C74+C73+C72+C71</f>
        <v>31232625.530000001</v>
      </c>
      <c r="D70" s="14">
        <f t="shared" si="22"/>
        <v>2440293.35</v>
      </c>
      <c r="E70" s="14">
        <f t="shared" si="22"/>
        <v>0</v>
      </c>
      <c r="F70" s="14">
        <f t="shared" si="22"/>
        <v>0</v>
      </c>
      <c r="G70" s="14">
        <f t="shared" si="22"/>
        <v>0</v>
      </c>
      <c r="H70" s="14">
        <f t="shared" si="22"/>
        <v>0</v>
      </c>
      <c r="I70" s="14">
        <f t="shared" si="22"/>
        <v>1433522507.3200002</v>
      </c>
    </row>
    <row r="71" spans="1:9" x14ac:dyDescent="0.25">
      <c r="A71" s="8" t="s">
        <v>67</v>
      </c>
      <c r="B71" s="15">
        <v>450484542</v>
      </c>
      <c r="C71" s="15">
        <v>12912000.33</v>
      </c>
      <c r="D71" s="15">
        <v>2897329.67</v>
      </c>
      <c r="E71" s="15"/>
      <c r="F71" s="15"/>
      <c r="G71" s="15"/>
      <c r="H71" s="15"/>
      <c r="I71" s="15">
        <f>H71+G71+F71+E71+D71+C71+B71</f>
        <v>466293872</v>
      </c>
    </row>
    <row r="72" spans="1:9" x14ac:dyDescent="0.25">
      <c r="A72" s="8" t="s">
        <v>68</v>
      </c>
      <c r="B72" s="15">
        <v>740331222.58000004</v>
      </c>
      <c r="C72" s="15">
        <v>13420625.199999999</v>
      </c>
      <c r="D72" s="15">
        <v>-322096.82</v>
      </c>
      <c r="E72" s="15"/>
      <c r="F72" s="15"/>
      <c r="G72" s="15"/>
      <c r="H72" s="15"/>
      <c r="I72" s="15">
        <f>H72+G72+F72+E72+D72+C72+B72</f>
        <v>753429750.96000004</v>
      </c>
    </row>
    <row r="73" spans="1:9" x14ac:dyDescent="0.25">
      <c r="A73" s="8" t="s">
        <v>69</v>
      </c>
      <c r="B73" s="15">
        <v>121581500</v>
      </c>
      <c r="C73" s="15">
        <v>2500000</v>
      </c>
      <c r="D73" s="15">
        <v>146315.79</v>
      </c>
      <c r="E73" s="15"/>
      <c r="F73" s="15"/>
      <c r="G73" s="15"/>
      <c r="H73" s="15"/>
      <c r="I73" s="15">
        <f>H73+G73+F73+E73+D73+C73+B73</f>
        <v>124227815.79000001</v>
      </c>
    </row>
    <row r="74" spans="1:9" x14ac:dyDescent="0.25">
      <c r="A74" s="8" t="s">
        <v>70</v>
      </c>
      <c r="B74" s="15">
        <v>13933000</v>
      </c>
      <c r="C74" s="15">
        <v>800000</v>
      </c>
      <c r="D74" s="15"/>
      <c r="E74" s="15"/>
      <c r="F74" s="15"/>
      <c r="G74" s="15"/>
      <c r="H74" s="15"/>
      <c r="I74" s="15">
        <f>H74+G74+F74+E74+D74+C74+B74</f>
        <v>14733000</v>
      </c>
    </row>
    <row r="75" spans="1:9" x14ac:dyDescent="0.25">
      <c r="A75" s="8" t="s">
        <v>71</v>
      </c>
      <c r="B75" s="15">
        <v>73519323.859999999</v>
      </c>
      <c r="C75" s="15">
        <v>1600000</v>
      </c>
      <c r="D75" s="15">
        <v>-281255.28999999998</v>
      </c>
      <c r="E75" s="15"/>
      <c r="F75" s="15"/>
      <c r="G75" s="15"/>
      <c r="H75" s="15"/>
      <c r="I75" s="15">
        <f>H75+G75+F75+E75+D75+C75+B75</f>
        <v>74838068.569999993</v>
      </c>
    </row>
    <row r="76" spans="1:9" x14ac:dyDescent="0.25">
      <c r="A76" s="9" t="s">
        <v>72</v>
      </c>
      <c r="B76" s="14">
        <f>B77</f>
        <v>115028437.78</v>
      </c>
      <c r="C76" s="14">
        <f t="shared" ref="C76:I76" si="23">C77</f>
        <v>2127928.06</v>
      </c>
      <c r="D76" s="14">
        <f t="shared" si="23"/>
        <v>2947299.08</v>
      </c>
      <c r="E76" s="14">
        <f t="shared" si="23"/>
        <v>0</v>
      </c>
      <c r="F76" s="14">
        <f t="shared" si="23"/>
        <v>0</v>
      </c>
      <c r="G76" s="14">
        <f t="shared" si="23"/>
        <v>0</v>
      </c>
      <c r="H76" s="14">
        <f t="shared" si="23"/>
        <v>0</v>
      </c>
      <c r="I76" s="14">
        <f t="shared" si="23"/>
        <v>120103664.92</v>
      </c>
    </row>
    <row r="77" spans="1:9" x14ac:dyDescent="0.25">
      <c r="A77" s="8" t="s">
        <v>73</v>
      </c>
      <c r="B77" s="15">
        <v>115028437.78</v>
      </c>
      <c r="C77" s="15">
        <v>2127928.06</v>
      </c>
      <c r="D77" s="15">
        <v>2947299.08</v>
      </c>
      <c r="E77" s="15"/>
      <c r="F77" s="15"/>
      <c r="G77" s="15"/>
      <c r="H77" s="15"/>
      <c r="I77" s="15">
        <f>H77+G77+F77+E77+D77+C77+B77</f>
        <v>120103664.92</v>
      </c>
    </row>
    <row r="78" spans="1:9" x14ac:dyDescent="0.25">
      <c r="A78" s="9" t="s">
        <v>74</v>
      </c>
      <c r="B78" s="14">
        <f>B79+B80+B81</f>
        <v>138787569.15000001</v>
      </c>
      <c r="C78" s="14">
        <f t="shared" ref="C78:I78" si="24">C79+C80+C81</f>
        <v>19000</v>
      </c>
      <c r="D78" s="14">
        <f t="shared" si="24"/>
        <v>6083044.0199999996</v>
      </c>
      <c r="E78" s="14">
        <f t="shared" si="24"/>
        <v>0</v>
      </c>
      <c r="F78" s="14">
        <f t="shared" si="24"/>
        <v>0</v>
      </c>
      <c r="G78" s="14">
        <f t="shared" si="24"/>
        <v>0</v>
      </c>
      <c r="H78" s="14">
        <f t="shared" si="24"/>
        <v>0</v>
      </c>
      <c r="I78" s="14">
        <f t="shared" si="24"/>
        <v>144889613.16999999</v>
      </c>
    </row>
    <row r="79" spans="1:9" x14ac:dyDescent="0.25">
      <c r="A79" s="8" t="s">
        <v>75</v>
      </c>
      <c r="B79" s="15">
        <v>3281000</v>
      </c>
      <c r="C79" s="15"/>
      <c r="D79" s="15"/>
      <c r="E79" s="15"/>
      <c r="F79" s="15"/>
      <c r="G79" s="15"/>
      <c r="H79" s="15"/>
      <c r="I79" s="15">
        <f>H79+G79+F79+E79+D79+C79+B79</f>
        <v>3281000</v>
      </c>
    </row>
    <row r="80" spans="1:9" x14ac:dyDescent="0.25">
      <c r="A80" s="8" t="s">
        <v>76</v>
      </c>
      <c r="B80" s="15">
        <v>4348815.57</v>
      </c>
      <c r="C80" s="15"/>
      <c r="D80" s="15">
        <v>2756728.72</v>
      </c>
      <c r="E80" s="15"/>
      <c r="F80" s="15"/>
      <c r="G80" s="15"/>
      <c r="H80" s="15"/>
      <c r="I80" s="15">
        <f>H80+G80+F80+E80+D80+C80+B80</f>
        <v>7105544.290000001</v>
      </c>
    </row>
    <row r="81" spans="1:9" x14ac:dyDescent="0.25">
      <c r="A81" s="8" t="s">
        <v>77</v>
      </c>
      <c r="B81" s="15">
        <v>131157753.58</v>
      </c>
      <c r="C81" s="15">
        <v>19000</v>
      </c>
      <c r="D81" s="15">
        <v>3326315.3</v>
      </c>
      <c r="E81" s="15"/>
      <c r="F81" s="15"/>
      <c r="G81" s="15"/>
      <c r="H81" s="15"/>
      <c r="I81" s="15">
        <f>H81+G81+F81+E81+D81+C81+B81</f>
        <v>134503068.88</v>
      </c>
    </row>
    <row r="82" spans="1:9" x14ac:dyDescent="0.25">
      <c r="A82" s="9" t="s">
        <v>78</v>
      </c>
      <c r="B82" s="14">
        <f>B83</f>
        <v>45307000</v>
      </c>
      <c r="C82" s="14">
        <f t="shared" ref="C82:I82" si="25">C83</f>
        <v>3000000</v>
      </c>
      <c r="D82" s="14">
        <f t="shared" si="25"/>
        <v>260000</v>
      </c>
      <c r="E82" s="14">
        <f t="shared" si="25"/>
        <v>0</v>
      </c>
      <c r="F82" s="14">
        <f t="shared" si="25"/>
        <v>0</v>
      </c>
      <c r="G82" s="14">
        <f t="shared" si="25"/>
        <v>0</v>
      </c>
      <c r="H82" s="14">
        <f t="shared" si="25"/>
        <v>0</v>
      </c>
      <c r="I82" s="14">
        <f t="shared" si="25"/>
        <v>48567000</v>
      </c>
    </row>
    <row r="83" spans="1:9" x14ac:dyDescent="0.25">
      <c r="A83" s="8" t="s">
        <v>79</v>
      </c>
      <c r="B83" s="15">
        <v>45307000</v>
      </c>
      <c r="C83" s="15">
        <v>3000000</v>
      </c>
      <c r="D83" s="15">
        <v>260000</v>
      </c>
      <c r="E83" s="15"/>
      <c r="F83" s="15"/>
      <c r="G83" s="15"/>
      <c r="H83" s="15"/>
      <c r="I83" s="15">
        <f>H83+G83+F83+E83+D83+C83+B83</f>
        <v>48567000</v>
      </c>
    </row>
    <row r="84" spans="1:9" x14ac:dyDescent="0.25">
      <c r="A84" s="9" t="s">
        <v>80</v>
      </c>
      <c r="B84" s="14">
        <f>B85+B86</f>
        <v>5480000</v>
      </c>
      <c r="C84" s="14">
        <f t="shared" ref="C84:I84" si="26">C85+C86</f>
        <v>0</v>
      </c>
      <c r="D84" s="14">
        <f t="shared" si="26"/>
        <v>0</v>
      </c>
      <c r="E84" s="14">
        <f t="shared" si="26"/>
        <v>0</v>
      </c>
      <c r="F84" s="14">
        <f t="shared" si="26"/>
        <v>0</v>
      </c>
      <c r="G84" s="14">
        <f t="shared" si="26"/>
        <v>0</v>
      </c>
      <c r="H84" s="14">
        <f t="shared" si="26"/>
        <v>0</v>
      </c>
      <c r="I84" s="14">
        <f t="shared" si="26"/>
        <v>5480000</v>
      </c>
    </row>
    <row r="85" spans="1:9" x14ac:dyDescent="0.25">
      <c r="A85" s="8" t="s">
        <v>81</v>
      </c>
      <c r="B85" s="15">
        <v>4200000</v>
      </c>
      <c r="C85" s="15"/>
      <c r="D85" s="15"/>
      <c r="E85" s="15"/>
      <c r="F85" s="15"/>
      <c r="G85" s="15"/>
      <c r="H85" s="15"/>
      <c r="I85" s="15">
        <f>H85+G85+F85+E85+D85+C85+B85</f>
        <v>4200000</v>
      </c>
    </row>
    <row r="86" spans="1:9" x14ac:dyDescent="0.25">
      <c r="A86" s="8" t="s">
        <v>82</v>
      </c>
      <c r="B86" s="15">
        <v>1280000</v>
      </c>
      <c r="C86" s="15"/>
      <c r="D86" s="15"/>
      <c r="E86" s="15"/>
      <c r="F86" s="15"/>
      <c r="G86" s="15"/>
      <c r="H86" s="15"/>
      <c r="I86" s="15">
        <f>H86+G86+F86+E86+D86+C86+B86</f>
        <v>1280000</v>
      </c>
    </row>
    <row r="87" spans="1:9" ht="27.75" customHeight="1" x14ac:dyDescent="0.25">
      <c r="A87" s="9" t="s">
        <v>83</v>
      </c>
      <c r="B87" s="14">
        <f>B88+B89</f>
        <v>101873000</v>
      </c>
      <c r="C87" s="14">
        <f t="shared" ref="C87:I87" si="27">C88+C89</f>
        <v>200000</v>
      </c>
      <c r="D87" s="14">
        <f t="shared" si="27"/>
        <v>10400000</v>
      </c>
      <c r="E87" s="14">
        <f t="shared" si="27"/>
        <v>0</v>
      </c>
      <c r="F87" s="14">
        <f t="shared" si="27"/>
        <v>0</v>
      </c>
      <c r="G87" s="14">
        <f t="shared" si="27"/>
        <v>0</v>
      </c>
      <c r="H87" s="14">
        <f t="shared" si="27"/>
        <v>0</v>
      </c>
      <c r="I87" s="14">
        <f t="shared" si="27"/>
        <v>112473000</v>
      </c>
    </row>
    <row r="88" spans="1:9" ht="25.5" x14ac:dyDescent="0.25">
      <c r="A88" s="8" t="s">
        <v>84</v>
      </c>
      <c r="B88" s="15">
        <v>101873000</v>
      </c>
      <c r="C88" s="15"/>
      <c r="D88" s="15">
        <v>8000000</v>
      </c>
      <c r="E88" s="15"/>
      <c r="F88" s="15"/>
      <c r="G88" s="15"/>
      <c r="H88" s="15"/>
      <c r="I88" s="15">
        <f>H88+G88+F88+E88+D88+C88+B88</f>
        <v>109873000</v>
      </c>
    </row>
    <row r="89" spans="1:9" x14ac:dyDescent="0.25">
      <c r="A89" s="8" t="s">
        <v>85</v>
      </c>
      <c r="B89" s="15">
        <v>0</v>
      </c>
      <c r="C89" s="15">
        <v>200000</v>
      </c>
      <c r="D89" s="15">
        <v>2400000</v>
      </c>
      <c r="E89" s="15"/>
      <c r="F89" s="15"/>
      <c r="G89" s="15"/>
      <c r="H89" s="15"/>
      <c r="I89" s="15">
        <f>H89+G89+F89+E89+D89+C89+B89</f>
        <v>2600000</v>
      </c>
    </row>
    <row r="90" spans="1:9" s="10" customFormat="1" x14ac:dyDescent="0.25">
      <c r="A90" s="4" t="s">
        <v>13</v>
      </c>
      <c r="B90" s="13">
        <f>B87+B84+B82+B78+B76+B70+B68+B63+B58+B56+B54+B47</f>
        <v>2156121280.7299995</v>
      </c>
      <c r="C90" s="13">
        <f t="shared" ref="C90:I90" si="28">C87+C84+C82+C78+C76+C70+C68+C63+C58+C56+C54+C47</f>
        <v>124866753.59</v>
      </c>
      <c r="D90" s="13">
        <f t="shared" si="28"/>
        <v>74610990.310000002</v>
      </c>
      <c r="E90" s="13">
        <f t="shared" si="28"/>
        <v>0</v>
      </c>
      <c r="F90" s="13">
        <f t="shared" si="28"/>
        <v>0</v>
      </c>
      <c r="G90" s="13">
        <f t="shared" si="28"/>
        <v>0</v>
      </c>
      <c r="H90" s="13">
        <f t="shared" si="28"/>
        <v>0</v>
      </c>
      <c r="I90" s="13">
        <f t="shared" si="28"/>
        <v>2355599024.6300001</v>
      </c>
    </row>
    <row r="91" spans="1:9" x14ac:dyDescent="0.25">
      <c r="A91" s="5" t="s">
        <v>89</v>
      </c>
      <c r="B91" s="15">
        <f>B90-B35</f>
        <v>758322999.99999952</v>
      </c>
      <c r="C91" s="15">
        <f t="shared" ref="C91:I91" si="29">C90-C35</f>
        <v>122786753.59</v>
      </c>
      <c r="D91" s="15">
        <f t="shared" si="29"/>
        <v>15844093.039999999</v>
      </c>
      <c r="E91" s="15">
        <f t="shared" si="29"/>
        <v>0</v>
      </c>
      <c r="F91" s="15">
        <f t="shared" si="29"/>
        <v>0</v>
      </c>
      <c r="G91" s="15">
        <f t="shared" si="29"/>
        <v>0</v>
      </c>
      <c r="H91" s="15">
        <f t="shared" si="29"/>
        <v>0</v>
      </c>
      <c r="I91" s="15">
        <f t="shared" si="29"/>
        <v>896953846.63000011</v>
      </c>
    </row>
    <row r="92" spans="1:9" x14ac:dyDescent="0.25">
      <c r="A92" s="5" t="s">
        <v>90</v>
      </c>
      <c r="B92" s="15">
        <f>B6-B90</f>
        <v>-14999999.999999523</v>
      </c>
      <c r="C92" s="15">
        <f t="shared" ref="C92:I92" si="30">C6-C90</f>
        <v>-121418253.59</v>
      </c>
      <c r="D92" s="15">
        <f t="shared" si="30"/>
        <v>462649.96000000834</v>
      </c>
      <c r="E92" s="15">
        <f t="shared" si="30"/>
        <v>0</v>
      </c>
      <c r="F92" s="15">
        <f t="shared" si="30"/>
        <v>0</v>
      </c>
      <c r="G92" s="15">
        <f t="shared" si="30"/>
        <v>0</v>
      </c>
      <c r="H92" s="15">
        <f t="shared" si="30"/>
        <v>0</v>
      </c>
      <c r="I92" s="15">
        <f t="shared" si="30"/>
        <v>-135955603.63000011</v>
      </c>
    </row>
  </sheetData>
  <mergeCells count="2">
    <mergeCell ref="H3:I3"/>
    <mergeCell ref="A1:I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2023-07-12T07:40:48Z</cp:lastPrinted>
  <dcterms:created xsi:type="dcterms:W3CDTF">2023-02-01T03:27:10Z</dcterms:created>
  <dcterms:modified xsi:type="dcterms:W3CDTF">2023-08-23T08:56:43Z</dcterms:modified>
</cp:coreProperties>
</file>