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353684-397F-46E8-BEC1-6E6D4894F8B9}" xr6:coauthVersionLast="45" xr6:coauthVersionMax="45" xr10:uidLastSave="{00000000-0000-0000-0000-000000000000}"/>
  <bookViews>
    <workbookView xWindow="12540" yWindow="0" windowWidth="16875" windowHeight="14175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3" l="1"/>
  <c r="C57" i="3"/>
  <c r="B57" i="3"/>
  <c r="D57" i="3" l="1"/>
  <c r="C22" i="3"/>
  <c r="B22" i="3"/>
  <c r="D42" i="3" l="1"/>
  <c r="D23" i="3" l="1"/>
  <c r="D24" i="3"/>
  <c r="D26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2" i="3"/>
  <c r="D61" i="3"/>
  <c r="C5" i="3"/>
  <c r="B5" i="3"/>
  <c r="C45" i="3"/>
  <c r="B45" i="3"/>
  <c r="C33" i="3"/>
  <c r="B33" i="3"/>
  <c r="D33" i="3" l="1"/>
  <c r="D45" i="3"/>
  <c r="D5" i="3"/>
  <c r="C19" i="3"/>
  <c r="B19" i="3"/>
  <c r="C63" i="3"/>
  <c r="B63" i="3"/>
  <c r="D64" i="3"/>
  <c r="B38" i="3"/>
  <c r="C29" i="3"/>
  <c r="B29" i="3"/>
  <c r="C60" i="3"/>
  <c r="B60" i="3"/>
  <c r="C53" i="3"/>
  <c r="B53" i="3"/>
  <c r="C51" i="3"/>
  <c r="B51" i="3"/>
  <c r="C38" i="3"/>
  <c r="C31" i="3"/>
  <c r="B31" i="3"/>
  <c r="D29" i="3" l="1"/>
  <c r="B66" i="3"/>
  <c r="B67" i="3" s="1"/>
  <c r="C66" i="3"/>
  <c r="C67" i="3" s="1"/>
  <c r="D60" i="3"/>
  <c r="D31" i="3"/>
  <c r="D38" i="3"/>
  <c r="D63" i="3"/>
  <c r="D53" i="3"/>
  <c r="D51" i="3"/>
  <c r="D19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<sst xmlns="http://schemas.openxmlformats.org/spreadsheetml/2006/main" count="69" uniqueCount="69">
  <si>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</si>
  <si>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</si>
  <si>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</si>
  <si>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</si>
  <si>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</si>
  <si>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</si>
  <si>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</si>
  <si>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</si>
  <si>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</si>
  <si>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</si>
  <si>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</si>
  <si>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</si>
  <si>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</si>
  <si>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</si>
  <si>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</si>
  <si>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</si>
  <si>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</si>
  <si>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</si>
  <si>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</si>
  <si>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</si>
  <si>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</si>
  <si>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</si>
  <si>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</si>
  <si>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</si>
  <si>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</si>
  <si>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</si>
  <si>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</si>
  <si>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</si>
  <si>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</si>
  <si>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</si>
  <si>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</si>
  <si>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</si>
  <si>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</si>
  <si>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</si>
  <si>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</si>
  <si>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</si>
  <si>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</si>
  <si>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</si>
  <si>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</si>
  <si>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</si>
  <si>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</si>
  <si>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</si>
  <si>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</si>
  <si>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</si>
  <si>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</si>
  <si>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</si>
  <si>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</si>
  <si>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</si>
  <si>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</si>
  <si>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</si>
  <si>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</si>
  <si>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</si>
  <si>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</si>
  <si>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</si>
  <si>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</si>
  <si>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</si>
  <si>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</si>
  <si>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</si>
  <si>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</si>
  <si>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</si>
  <si>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</si>
  <si>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</si>
  <si>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</si>
  <si>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0105 - Судебная систем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</si>
  <si>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</si>
  <si>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январь 2024 года</t>
  </si>
  <si>
    <t>План на 2024 год</t>
  </si>
  <si>
    <t>Отчет за текущий период 2024 года</t>
  </si>
  <si>
    <t>1103 - 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</si>
</sst>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1" zoomScaleNormal="100" workbookViewId="0">
      <selection activeCell="C65" sqref="C65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65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919000</v>
      </c>
      <c r="C5" s="13">
        <f>SUM(C6:C17)</f>
        <v>43780.328820000002</v>
      </c>
      <c r="D5" s="17">
        <f>C5/B5*100</f>
        <v>4.7639095560391729</v>
      </c>
    </row>
    <row r="6" spans="1:4" ht="15.75" x14ac:dyDescent="0.25">
      <c r="A6" s="7" t="s">
        <v>4</v>
      </c>
      <c r="B6" s="14">
        <v>520136</v>
      </c>
      <c r="C6" s="14">
        <v>22615.447619999999</v>
      </c>
      <c r="D6" s="16">
        <f t="shared" ref="D6:D18" si="0">C6/B6*100</f>
        <v>4.3479873763784855</v>
      </c>
    </row>
    <row r="7" spans="1:4" ht="31.5" x14ac:dyDescent="0.25">
      <c r="A7" s="7" t="s">
        <v>58</v>
      </c>
      <c r="B7" s="14">
        <v>29791</v>
      </c>
      <c r="C7" s="14">
        <v>2583.16347</v>
      </c>
      <c r="D7" s="16">
        <f t="shared" si="0"/>
        <v>8.6709525360008062</v>
      </c>
    </row>
    <row r="8" spans="1:4" ht="15.75" x14ac:dyDescent="0.25">
      <c r="A8" s="7" t="s">
        <v>5</v>
      </c>
      <c r="B8" s="14">
        <v>238912</v>
      </c>
      <c r="C8" s="14">
        <v>10469.86355</v>
      </c>
      <c r="D8" s="16">
        <f t="shared" si="0"/>
        <v>4.3823096160929547</v>
      </c>
    </row>
    <row r="9" spans="1:4" ht="15.75" x14ac:dyDescent="0.25">
      <c r="A9" s="7" t="s">
        <v>6</v>
      </c>
      <c r="B9" s="14">
        <v>8965</v>
      </c>
      <c r="C9" s="14">
        <v>9.9620999999999995</v>
      </c>
      <c r="D9" s="16"/>
    </row>
    <row r="10" spans="1:4" ht="15.75" x14ac:dyDescent="0.25">
      <c r="A10" s="7" t="s">
        <v>28</v>
      </c>
      <c r="B10" s="14">
        <v>3500</v>
      </c>
      <c r="C10" s="14">
        <v>40.173209999999997</v>
      </c>
      <c r="D10" s="16">
        <f t="shared" si="0"/>
        <v>1.1478060000000001</v>
      </c>
    </row>
    <row r="11" spans="1:4" ht="15.75" x14ac:dyDescent="0.25">
      <c r="A11" s="7" t="s">
        <v>7</v>
      </c>
      <c r="B11" s="14">
        <v>12027</v>
      </c>
      <c r="C11" s="14">
        <v>996.24255000000005</v>
      </c>
      <c r="D11" s="16">
        <f t="shared" si="0"/>
        <v>8.2833836368171614</v>
      </c>
    </row>
    <row r="12" spans="1:4" ht="31.5" x14ac:dyDescent="0.25">
      <c r="A12" s="7" t="s">
        <v>8</v>
      </c>
      <c r="B12" s="14">
        <v>87586</v>
      </c>
      <c r="C12" s="14">
        <v>4627.1737300000004</v>
      </c>
      <c r="D12" s="16">
        <f t="shared" si="0"/>
        <v>5.2830061082821462</v>
      </c>
    </row>
    <row r="13" spans="1:4" ht="15.75" x14ac:dyDescent="0.25">
      <c r="A13" s="7" t="s">
        <v>9</v>
      </c>
      <c r="B13" s="14">
        <v>4900</v>
      </c>
      <c r="C13" s="14">
        <v>31.038239999999998</v>
      </c>
      <c r="D13" s="16">
        <f t="shared" si="0"/>
        <v>0.63343346938775502</v>
      </c>
    </row>
    <row r="14" spans="1:4" ht="15.75" x14ac:dyDescent="0.25">
      <c r="A14" s="7" t="s">
        <v>29</v>
      </c>
      <c r="B14" s="14">
        <v>500</v>
      </c>
      <c r="C14" s="14">
        <v>0</v>
      </c>
      <c r="D14" s="16">
        <f t="shared" si="0"/>
        <v>0</v>
      </c>
    </row>
    <row r="15" spans="1:4" ht="15.75" x14ac:dyDescent="0.25">
      <c r="A15" s="7" t="s">
        <v>10</v>
      </c>
      <c r="B15" s="14">
        <v>10823</v>
      </c>
      <c r="C15" s="14">
        <v>2333.8365399999998</v>
      </c>
      <c r="D15" s="16">
        <f t="shared" si="0"/>
        <v>21.563674951492189</v>
      </c>
    </row>
    <row r="16" spans="1:4" ht="15.75" x14ac:dyDescent="0.25">
      <c r="A16" s="7" t="s">
        <v>11</v>
      </c>
      <c r="B16" s="14">
        <v>1860</v>
      </c>
      <c r="C16" s="14">
        <v>73.427809999999994</v>
      </c>
      <c r="D16" s="16">
        <f t="shared" si="0"/>
        <v>3.9477317204301072</v>
      </c>
    </row>
    <row r="17" spans="1:4" ht="15.75" x14ac:dyDescent="0.25">
      <c r="A17" s="7" t="s">
        <v>12</v>
      </c>
      <c r="B17" s="14">
        <v>0</v>
      </c>
      <c r="C17" s="14">
        <v>0</v>
      </c>
      <c r="D17" s="16">
        <v>0</v>
      </c>
    </row>
    <row r="18" spans="1:4" s="6" customFormat="1" ht="15.75" x14ac:dyDescent="0.25">
      <c r="A18" s="5" t="s">
        <v>13</v>
      </c>
      <c r="B18" s="14">
        <v>1503038.61855</v>
      </c>
      <c r="C18" s="14">
        <v>52388.949569999997</v>
      </c>
      <c r="D18" s="16">
        <f t="shared" si="0"/>
        <v>3.4855358287826474</v>
      </c>
    </row>
    <row r="19" spans="1:4" s="6" customFormat="1" ht="15.75" x14ac:dyDescent="0.25">
      <c r="A19" s="5" t="s">
        <v>14</v>
      </c>
      <c r="B19" s="15">
        <f>B18+B5</f>
        <v>2422038.6185499998</v>
      </c>
      <c r="C19" s="15">
        <f>C18+C5</f>
        <v>96169.278389999992</v>
      </c>
      <c r="D19" s="17">
        <f>C19/B19*100</f>
        <v>3.9705922793078172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B23+B24+B25+B26+B27+B28</f>
        <v>176936.04749999999</v>
      </c>
      <c r="C22" s="11">
        <f>C23+C24+C25+C26+C27+C28</f>
        <v>2652.8708900000001</v>
      </c>
      <c r="D22" s="17">
        <f t="shared" ref="D22:D30" si="1">C22/B22*100</f>
        <v>1.499338844448868</v>
      </c>
    </row>
    <row r="23" spans="1:4" ht="47.25" x14ac:dyDescent="0.25">
      <c r="A23" s="7" t="s">
        <v>30</v>
      </c>
      <c r="B23" s="12">
        <v>5880</v>
      </c>
      <c r="C23" s="12">
        <v>153.95953</v>
      </c>
      <c r="D23" s="18">
        <f t="shared" si="1"/>
        <v>2.6183593537414964</v>
      </c>
    </row>
    <row r="24" spans="1:4" ht="47.25" x14ac:dyDescent="0.25">
      <c r="A24" s="7" t="s">
        <v>31</v>
      </c>
      <c r="B24" s="12">
        <v>129918</v>
      </c>
      <c r="C24" s="12">
        <v>1758.30772</v>
      </c>
      <c r="D24" s="18">
        <f t="shared" si="1"/>
        <v>1.3533980818670239</v>
      </c>
    </row>
    <row r="25" spans="1:4" ht="15.75" x14ac:dyDescent="0.25">
      <c r="A25" s="7" t="s">
        <v>63</v>
      </c>
      <c r="B25" s="12">
        <v>19.899999999999999</v>
      </c>
      <c r="C25" s="12"/>
      <c r="D25" s="18"/>
    </row>
    <row r="26" spans="1:4" ht="15.75" x14ac:dyDescent="0.25">
      <c r="A26" s="7" t="s">
        <v>64</v>
      </c>
      <c r="B26" s="12">
        <v>4000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1000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36118.147499999999</v>
      </c>
      <c r="C28" s="12">
        <v>740.60364000000004</v>
      </c>
      <c r="D28" s="18">
        <f t="shared" si="1"/>
        <v>2.0505028393275153</v>
      </c>
    </row>
    <row r="29" spans="1:4" s="6" customFormat="1" ht="15.75" x14ac:dyDescent="0.25">
      <c r="A29" s="5" t="s">
        <v>17</v>
      </c>
      <c r="B29" s="11">
        <f>B30</f>
        <v>3178.8</v>
      </c>
      <c r="C29" s="11">
        <f>C30</f>
        <v>794.7</v>
      </c>
      <c r="D29" s="17">
        <f t="shared" si="1"/>
        <v>25</v>
      </c>
    </row>
    <row r="30" spans="1:4" ht="15.75" x14ac:dyDescent="0.25">
      <c r="A30" s="7" t="s">
        <v>34</v>
      </c>
      <c r="B30" s="12">
        <v>3178.8</v>
      </c>
      <c r="C30" s="12">
        <v>794.7</v>
      </c>
      <c r="D30" s="17">
        <f t="shared" si="1"/>
        <v>25</v>
      </c>
    </row>
    <row r="31" spans="1:4" s="6" customFormat="1" ht="15.75" x14ac:dyDescent="0.25">
      <c r="A31" s="5" t="s">
        <v>18</v>
      </c>
      <c r="B31" s="11">
        <f>B32</f>
        <v>7363</v>
      </c>
      <c r="C31" s="11">
        <f>C32</f>
        <v>154.72628</v>
      </c>
      <c r="D31" s="17">
        <f>C31/B31*100</f>
        <v>2.101402689121282</v>
      </c>
    </row>
    <row r="32" spans="1:4" ht="31.5" x14ac:dyDescent="0.25">
      <c r="A32" s="7" t="s">
        <v>62</v>
      </c>
      <c r="B32" s="12">
        <v>7363</v>
      </c>
      <c r="C32" s="12">
        <v>154.72628</v>
      </c>
      <c r="D32" s="16">
        <f t="shared" ref="D32:D64" si="2">C32/B32*100</f>
        <v>2.101402689121282</v>
      </c>
    </row>
    <row r="33" spans="1:4" s="6" customFormat="1" ht="15.75" x14ac:dyDescent="0.25">
      <c r="A33" s="5" t="s">
        <v>19</v>
      </c>
      <c r="B33" s="11">
        <f>SUM(B34:B37)</f>
        <v>165594.91183999999</v>
      </c>
      <c r="C33" s="11">
        <f>SUM(C34:C37)</f>
        <v>2951.1166600000001</v>
      </c>
      <c r="D33" s="17">
        <f>C33/B33*100</f>
        <v>1.7821300347992626</v>
      </c>
    </row>
    <row r="34" spans="1:4" ht="15.75" x14ac:dyDescent="0.25">
      <c r="A34" s="7" t="s">
        <v>35</v>
      </c>
      <c r="B34" s="12">
        <v>8941</v>
      </c>
      <c r="C34" s="12">
        <v>276.91665999999998</v>
      </c>
      <c r="D34" s="16">
        <f t="shared" si="2"/>
        <v>3.0971553517503634</v>
      </c>
    </row>
    <row r="35" spans="1:4" ht="15.75" x14ac:dyDescent="0.25">
      <c r="A35" s="7" t="s">
        <v>36</v>
      </c>
      <c r="B35" s="12">
        <v>12400</v>
      </c>
      <c r="C35" s="12"/>
      <c r="D35" s="16">
        <f t="shared" si="2"/>
        <v>0</v>
      </c>
    </row>
    <row r="36" spans="1:4" ht="15.75" x14ac:dyDescent="0.25">
      <c r="A36" s="7" t="s">
        <v>37</v>
      </c>
      <c r="B36" s="12">
        <v>125687.32799999999</v>
      </c>
      <c r="C36" s="12">
        <v>2024.2</v>
      </c>
      <c r="D36" s="16">
        <f t="shared" si="2"/>
        <v>1.6105044416251733</v>
      </c>
    </row>
    <row r="37" spans="1:4" ht="15.75" x14ac:dyDescent="0.25">
      <c r="A37" s="7" t="s">
        <v>38</v>
      </c>
      <c r="B37" s="12">
        <v>18566.583839999999</v>
      </c>
      <c r="C37" s="12">
        <v>650</v>
      </c>
      <c r="D37" s="16">
        <f t="shared" si="2"/>
        <v>3.5009132837869439</v>
      </c>
    </row>
    <row r="38" spans="1:4" s="6" customFormat="1" ht="15.75" x14ac:dyDescent="0.25">
      <c r="A38" s="5" t="s">
        <v>20</v>
      </c>
      <c r="B38" s="11">
        <f>B39+B40+B41+B42</f>
        <v>68341.272930000006</v>
      </c>
      <c r="C38" s="11">
        <f>C39+C40+C41+C42</f>
        <v>1156.423</v>
      </c>
      <c r="D38" s="17">
        <f>C38/B38*100</f>
        <v>1.692129734230281</v>
      </c>
    </row>
    <row r="39" spans="1:4" ht="15.75" x14ac:dyDescent="0.25">
      <c r="A39" s="7" t="s">
        <v>39</v>
      </c>
      <c r="B39" s="12">
        <v>1500</v>
      </c>
      <c r="C39" s="12">
        <v>33.396000000000001</v>
      </c>
      <c r="D39" s="16">
        <f t="shared" si="2"/>
        <v>2.2263999999999999</v>
      </c>
    </row>
    <row r="40" spans="1:4" ht="15.75" x14ac:dyDescent="0.25">
      <c r="A40" s="7" t="s">
        <v>40</v>
      </c>
      <c r="B40" s="12">
        <v>9820.5829099999992</v>
      </c>
      <c r="C40" s="12"/>
      <c r="D40" s="16">
        <f t="shared" si="2"/>
        <v>0</v>
      </c>
    </row>
    <row r="41" spans="1:4" ht="15.75" x14ac:dyDescent="0.25">
      <c r="A41" s="7" t="s">
        <v>41</v>
      </c>
      <c r="B41" s="12">
        <v>48920.690020000002</v>
      </c>
      <c r="C41" s="12">
        <v>1123.027</v>
      </c>
      <c r="D41" s="16">
        <f t="shared" si="2"/>
        <v>2.295607440411978</v>
      </c>
    </row>
    <row r="42" spans="1:4" ht="15.75" x14ac:dyDescent="0.25">
      <c r="A42" s="7" t="s">
        <v>42</v>
      </c>
      <c r="B42" s="12">
        <v>8100</v>
      </c>
      <c r="C42" s="12"/>
      <c r="D42" s="16">
        <f t="shared" si="2"/>
        <v>0</v>
      </c>
    </row>
    <row r="43" spans="1:4" s="6" customFormat="1" ht="15.75" x14ac:dyDescent="0.25">
      <c r="A43" s="5" t="s">
        <v>60</v>
      </c>
      <c r="B43" s="11">
        <f>B44</f>
        <v>8200</v>
      </c>
      <c r="C43" s="11">
        <f t="shared" ref="C43:D43" si="3">C44</f>
        <v>800</v>
      </c>
      <c r="D43" s="11">
        <f t="shared" si="3"/>
        <v>0</v>
      </c>
    </row>
    <row r="44" spans="1:4" ht="15.75" x14ac:dyDescent="0.25">
      <c r="A44" s="7" t="s">
        <v>61</v>
      </c>
      <c r="B44" s="12">
        <v>8200</v>
      </c>
      <c r="C44" s="12">
        <v>800</v>
      </c>
      <c r="D44" s="16"/>
    </row>
    <row r="45" spans="1:4" s="6" customFormat="1" ht="15.75" x14ac:dyDescent="0.25">
      <c r="A45" s="5" t="s">
        <v>21</v>
      </c>
      <c r="B45" s="11">
        <f>SUM(B46:B50)</f>
        <v>1557843.1783700001</v>
      </c>
      <c r="C45" s="11">
        <f>SUM(C46:C50)</f>
        <v>68760.540039999993</v>
      </c>
      <c r="D45" s="17">
        <f>C45/B45*100</f>
        <v>4.4138293889084146</v>
      </c>
    </row>
    <row r="46" spans="1:4" ht="15.75" x14ac:dyDescent="0.25">
      <c r="A46" s="7" t="s">
        <v>43</v>
      </c>
      <c r="B46" s="12">
        <v>477634.397</v>
      </c>
      <c r="C46" s="12">
        <v>24553.649890000001</v>
      </c>
      <c r="D46" s="16">
        <f t="shared" si="2"/>
        <v>5.1406787375910037</v>
      </c>
    </row>
    <row r="47" spans="1:4" ht="15.75" x14ac:dyDescent="0.25">
      <c r="A47" s="7" t="s">
        <v>44</v>
      </c>
      <c r="B47" s="12">
        <v>848852.76587999996</v>
      </c>
      <c r="C47" s="12">
        <v>32813.660600000003</v>
      </c>
      <c r="D47" s="16">
        <f t="shared" si="2"/>
        <v>3.8656480745494539</v>
      </c>
    </row>
    <row r="48" spans="1:4" ht="15.75" x14ac:dyDescent="0.25">
      <c r="A48" s="7" t="s">
        <v>59</v>
      </c>
      <c r="B48" s="12">
        <v>133957.29999999999</v>
      </c>
      <c r="C48" s="12">
        <v>9059.8332900000005</v>
      </c>
      <c r="D48" s="16">
        <f t="shared" si="2"/>
        <v>6.7632247663994436</v>
      </c>
    </row>
    <row r="49" spans="1:4" ht="15.75" x14ac:dyDescent="0.25">
      <c r="A49" s="7" t="s">
        <v>46</v>
      </c>
      <c r="B49" s="12">
        <v>15871</v>
      </c>
      <c r="C49" s="12">
        <v>1260.0833299999999</v>
      </c>
      <c r="D49" s="16">
        <f t="shared" si="2"/>
        <v>7.9395332997290655</v>
      </c>
    </row>
    <row r="50" spans="1:4" ht="15.75" x14ac:dyDescent="0.25">
      <c r="A50" s="8" t="s">
        <v>45</v>
      </c>
      <c r="B50" s="12">
        <v>81527.715490000002</v>
      </c>
      <c r="C50" s="12">
        <v>1073.3129300000001</v>
      </c>
      <c r="D50" s="16">
        <f t="shared" si="2"/>
        <v>1.3165006814543332</v>
      </c>
    </row>
    <row r="51" spans="1:4" s="6" customFormat="1" ht="15.75" x14ac:dyDescent="0.25">
      <c r="A51" s="5" t="s">
        <v>22</v>
      </c>
      <c r="B51" s="11">
        <f>B52</f>
        <v>124612.02617</v>
      </c>
      <c r="C51" s="11">
        <f>C52</f>
        <v>6846.75</v>
      </c>
      <c r="D51" s="17">
        <f>C51/B51*100</f>
        <v>5.4944536337603793</v>
      </c>
    </row>
    <row r="52" spans="1:4" ht="15.75" x14ac:dyDescent="0.25">
      <c r="A52" s="7" t="s">
        <v>47</v>
      </c>
      <c r="B52" s="12">
        <v>124612.02617</v>
      </c>
      <c r="C52" s="12">
        <v>6846.75</v>
      </c>
      <c r="D52" s="16">
        <f t="shared" si="2"/>
        <v>5.4944536337603793</v>
      </c>
    </row>
    <row r="53" spans="1:4" s="6" customFormat="1" ht="15.75" x14ac:dyDescent="0.25">
      <c r="A53" s="5" t="s">
        <v>56</v>
      </c>
      <c r="B53" s="11">
        <f>B54+B55+B56</f>
        <v>163936.62078999999</v>
      </c>
      <c r="C53" s="11">
        <f>C54+C55+C56</f>
        <v>163.65037000000001</v>
      </c>
      <c r="D53" s="17">
        <f>C53/B53*100</f>
        <v>9.9825389355581107E-2</v>
      </c>
    </row>
    <row r="54" spans="1:4" ht="15.75" x14ac:dyDescent="0.25">
      <c r="A54" s="7" t="s">
        <v>48</v>
      </c>
      <c r="B54" s="12">
        <v>3265</v>
      </c>
      <c r="C54" s="12">
        <v>163.65037000000001</v>
      </c>
      <c r="D54" s="16">
        <f t="shared" si="2"/>
        <v>5.0122624808575811</v>
      </c>
    </row>
    <row r="55" spans="1:4" ht="15.75" x14ac:dyDescent="0.25">
      <c r="A55" s="7" t="s">
        <v>49</v>
      </c>
      <c r="B55" s="12">
        <v>4492.2731700000004</v>
      </c>
      <c r="C55" s="12"/>
      <c r="D55" s="16">
        <f t="shared" si="2"/>
        <v>0</v>
      </c>
    </row>
    <row r="56" spans="1:4" ht="15.75" x14ac:dyDescent="0.25">
      <c r="A56" s="7" t="s">
        <v>50</v>
      </c>
      <c r="B56" s="12">
        <v>156179.34761999999</v>
      </c>
      <c r="C56" s="12"/>
      <c r="D56" s="16">
        <f t="shared" si="2"/>
        <v>0</v>
      </c>
    </row>
    <row r="57" spans="1:4" s="6" customFormat="1" ht="15.75" x14ac:dyDescent="0.25">
      <c r="A57" s="5" t="s">
        <v>23</v>
      </c>
      <c r="B57" s="11">
        <f>B58+B59</f>
        <v>57120</v>
      </c>
      <c r="C57" s="11">
        <f>C58+C59</f>
        <v>4126.6666500000001</v>
      </c>
      <c r="D57" s="11">
        <f>C57/B57*100</f>
        <v>7.2245564600840337</v>
      </c>
    </row>
    <row r="58" spans="1:4" ht="15.75" x14ac:dyDescent="0.25">
      <c r="A58" s="7" t="s">
        <v>51</v>
      </c>
      <c r="B58" s="12">
        <v>37701.839529999997</v>
      </c>
      <c r="C58" s="12">
        <v>2508.4866200000001</v>
      </c>
      <c r="D58" s="16">
        <f>C58/B58*100</f>
        <v>6.653486013604069</v>
      </c>
    </row>
    <row r="59" spans="1:4" ht="15.75" x14ac:dyDescent="0.25">
      <c r="A59" s="7" t="s">
        <v>68</v>
      </c>
      <c r="B59" s="12">
        <v>19418.160469999999</v>
      </c>
      <c r="C59" s="12">
        <v>1618.18003</v>
      </c>
      <c r="D59" s="16"/>
    </row>
    <row r="60" spans="1:4" s="6" customFormat="1" ht="15.75" x14ac:dyDescent="0.25">
      <c r="A60" s="5" t="s">
        <v>24</v>
      </c>
      <c r="B60" s="11">
        <f>B61+B62</f>
        <v>5610</v>
      </c>
      <c r="C60" s="11">
        <f>C61+C62</f>
        <v>0</v>
      </c>
      <c r="D60" s="16">
        <f t="shared" si="2"/>
        <v>0</v>
      </c>
    </row>
    <row r="61" spans="1:4" ht="15.75" x14ac:dyDescent="0.25">
      <c r="A61" s="7" t="s">
        <v>52</v>
      </c>
      <c r="B61" s="12">
        <v>4300</v>
      </c>
      <c r="C61" s="12"/>
      <c r="D61" s="16">
        <f t="shared" si="2"/>
        <v>0</v>
      </c>
    </row>
    <row r="62" spans="1:4" ht="15.75" x14ac:dyDescent="0.25">
      <c r="A62" s="7" t="s">
        <v>53</v>
      </c>
      <c r="B62" s="12">
        <v>1310</v>
      </c>
      <c r="C62" s="12"/>
      <c r="D62" s="16">
        <f t="shared" si="2"/>
        <v>0</v>
      </c>
    </row>
    <row r="63" spans="1:4" s="6" customFormat="1" ht="31.5" x14ac:dyDescent="0.25">
      <c r="A63" s="5" t="s">
        <v>55</v>
      </c>
      <c r="B63" s="11">
        <f>B64+B65</f>
        <v>121956</v>
      </c>
      <c r="C63" s="11">
        <f>C64+C65</f>
        <v>10162.994000000001</v>
      </c>
      <c r="D63" s="17">
        <f>C63/B63*100</f>
        <v>8.3333284135261909</v>
      </c>
    </row>
    <row r="64" spans="1:4" s="6" customFormat="1" ht="31.5" x14ac:dyDescent="0.25">
      <c r="A64" s="7" t="s">
        <v>54</v>
      </c>
      <c r="B64" s="12">
        <v>121956</v>
      </c>
      <c r="C64" s="12">
        <v>10162.994000000001</v>
      </c>
      <c r="D64" s="16">
        <f t="shared" si="2"/>
        <v>8.3333284135261909</v>
      </c>
    </row>
    <row r="65" spans="1:4" s="6" customFormat="1" ht="15.75" x14ac:dyDescent="0.25">
      <c r="A65" s="7" t="s">
        <v>57</v>
      </c>
      <c r="B65" s="12"/>
      <c r="C65" s="12"/>
      <c r="D65" s="16"/>
    </row>
    <row r="66" spans="1:4" ht="15.75" x14ac:dyDescent="0.25">
      <c r="A66" s="5" t="s">
        <v>25</v>
      </c>
      <c r="B66" s="11">
        <f>B63+B60+B57+B53+B51+B45+B38+B33+B31+B29+B22+B43</f>
        <v>2460691.8575999998</v>
      </c>
      <c r="C66" s="11">
        <f>C63+C60+C57+C53+C51+C45+C38+C33+C31+C29+C22+C43</f>
        <v>98570.437889999987</v>
      </c>
      <c r="D66" s="17">
        <f>C66/B66*100</f>
        <v>4.0058017660991991</v>
      </c>
    </row>
    <row r="67" spans="1:4" ht="15.75" x14ac:dyDescent="0.25">
      <c r="A67" s="5" t="s">
        <v>26</v>
      </c>
      <c r="B67" s="11">
        <f>B19-B66</f>
        <v>-38653.239049999975</v>
      </c>
      <c r="C67" s="11">
        <f>C19-C66</f>
        <v>-2401.1594999999943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2024-02-19T07:39:57Z</dcterms:modified>
</cp:coreProperties>
</file>