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97EB05F-373A-4C5E-B69E-B7DE6E553A99}" xr6:coauthVersionLast="45" xr6:coauthVersionMax="45" xr10:uidLastSave="{00000000-0000-0000-0000-000000000000}"/>
  <bookViews>
    <workbookView xWindow="495" yWindow="150" windowWidth="16170" windowHeight="1422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 l="1"/>
  <c r="D58" i="3" l="1"/>
  <c r="C57" i="3"/>
  <c r="B57" i="3"/>
  <c r="D57" i="3" l="1"/>
  <c r="C22" i="3"/>
  <c r="B22" i="3"/>
  <c r="D42" i="3" l="1"/>
  <c r="D23" i="3" l="1"/>
  <c r="D24" i="3"/>
  <c r="D26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5" i="3"/>
  <c r="D54" i="3"/>
  <c r="D62" i="3"/>
  <c r="D61" i="3"/>
  <c r="C5" i="3"/>
  <c r="B5" i="3"/>
  <c r="C45" i="3"/>
  <c r="B45" i="3"/>
  <c r="C33" i="3"/>
  <c r="B33" i="3"/>
  <c r="D33" i="3" l="1"/>
  <c r="D45" i="3"/>
  <c r="D5" i="3"/>
  <c r="C19" i="3"/>
  <c r="B19" i="3"/>
  <c r="C63" i="3"/>
  <c r="B63" i="3"/>
  <c r="D64" i="3"/>
  <c r="B38" i="3"/>
  <c r="C29" i="3"/>
  <c r="B29" i="3"/>
  <c r="C60" i="3"/>
  <c r="B60" i="3"/>
  <c r="C53" i="3"/>
  <c r="B53" i="3"/>
  <c r="C51" i="3"/>
  <c r="B51" i="3"/>
  <c r="C38" i="3"/>
  <c r="C31" i="3"/>
  <c r="B31" i="3"/>
  <c r="D29" i="3" l="1"/>
  <c r="B66" i="3"/>
  <c r="B67" i="3" s="1"/>
  <c r="C66" i="3"/>
  <c r="C67" i="3" s="1"/>
  <c r="D60" i="3"/>
  <c r="D31" i="3"/>
  <c r="D38" i="3"/>
  <c r="D63" i="3"/>
  <c r="D53" i="3"/>
  <c r="D51" i="3"/>
  <c r="D19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<sst xmlns="http://schemas.openxmlformats.org/spreadsheetml/2006/main" count="69" uniqueCount="69">
  <si>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</si>
  <si>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</si>
  <si>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</si>
  <si>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</si>
  <si>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</si>
  <si>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</si>
  <si>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</si>
  <si>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</si>
  <si>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</si>
  <si>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</si>
  <si>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</si>
  <si>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</si>
  <si>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</si>
  <si>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</si>
  <si>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</si>
  <si>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</si>
  <si>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</si>
  <si>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</si>
  <si>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</si>
  <si>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</si>
  <si>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</si>
  <si>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</si>
  <si>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</si>
  <si>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</si>
  <si>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</si>
  <si>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</si>
  <si>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</si>
  <si>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</si>
  <si>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</si>
  <si>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</si>
  <si>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</si>
  <si>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</si>
  <si>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</si>
  <si>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</si>
  <si>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</si>
  <si>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</si>
  <si>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</si>
  <si>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</si>
  <si>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</si>
  <si>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</si>
  <si>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</si>
  <si>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</si>
  <si>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</si>
  <si>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</si>
  <si>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</si>
  <si>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</si>
  <si>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</si>
  <si>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</si>
  <si>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</si>
  <si>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</si>
  <si>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</si>
  <si>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</si>
  <si>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</si>
  <si>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</si>
  <si>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</si>
  <si>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</si>
  <si>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</si>
  <si>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</si>
  <si>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</si>
  <si>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</si>
  <si>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</si>
  <si>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</si>
  <si>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</si>
  <si>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0105 - Судебная систем</t>
  </si>
  <si>
    <t>0107 - Обеспечение проведения выборов и референдумов</t>
  </si>
  <si>
    <t>План на 2024 год</t>
  </si>
  <si>
    <t>Отчет за текущий период 2024 года</t>
  </si>
  <si>
    <t>1103 - Спорт высших достижений</t>
  </si>
  <si>
    <t>Отчет об исполнении  бюджета муниципального  района Мелеузовский район Республики Башкортостан за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</si>
</sst>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6" zoomScaleNormal="100" workbookViewId="0">
      <selection activeCell="B72" sqref="B72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68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919000</v>
      </c>
      <c r="C5" s="13">
        <f>SUM(C6:C17)</f>
        <v>122539.67725000002</v>
      </c>
      <c r="D5" s="17">
        <f>C5/B5*100</f>
        <v>13.334023639825901</v>
      </c>
    </row>
    <row r="6" spans="1:4" ht="15.75" x14ac:dyDescent="0.25">
      <c r="A6" s="7" t="s">
        <v>4</v>
      </c>
      <c r="B6" s="14">
        <v>520136</v>
      </c>
      <c r="C6" s="14">
        <v>77926.347819999995</v>
      </c>
      <c r="D6" s="16">
        <f t="shared" ref="D6:D18" si="0">C6/B6*100</f>
        <v>14.981917771505913</v>
      </c>
    </row>
    <row r="7" spans="1:4" ht="31.5" x14ac:dyDescent="0.25">
      <c r="A7" s="7" t="s">
        <v>58</v>
      </c>
      <c r="B7" s="14">
        <v>29791</v>
      </c>
      <c r="C7" s="14">
        <v>5176.39905</v>
      </c>
      <c r="D7" s="16">
        <f t="shared" si="0"/>
        <v>17.375714309690846</v>
      </c>
    </row>
    <row r="8" spans="1:4" ht="15.75" x14ac:dyDescent="0.25">
      <c r="A8" s="7" t="s">
        <v>5</v>
      </c>
      <c r="B8" s="14">
        <v>238912</v>
      </c>
      <c r="C8" s="14">
        <v>11303.360769999999</v>
      </c>
      <c r="D8" s="16">
        <f t="shared" si="0"/>
        <v>4.731181677772569</v>
      </c>
    </row>
    <row r="9" spans="1:4" ht="15.75" x14ac:dyDescent="0.25">
      <c r="A9" s="7" t="s">
        <v>6</v>
      </c>
      <c r="B9" s="14">
        <v>8965</v>
      </c>
      <c r="C9" s="14">
        <v>2180.5077299999998</v>
      </c>
      <c r="D9" s="16"/>
    </row>
    <row r="10" spans="1:4" ht="15.75" x14ac:dyDescent="0.25">
      <c r="A10" s="7" t="s">
        <v>28</v>
      </c>
      <c r="B10" s="14">
        <v>3500</v>
      </c>
      <c r="C10" s="14">
        <v>97.418210000000002</v>
      </c>
      <c r="D10" s="16">
        <f t="shared" si="0"/>
        <v>2.7833774285714288</v>
      </c>
    </row>
    <row r="11" spans="1:4" ht="15.75" x14ac:dyDescent="0.25">
      <c r="A11" s="7" t="s">
        <v>7</v>
      </c>
      <c r="B11" s="14">
        <v>12027</v>
      </c>
      <c r="C11" s="14">
        <v>1908.4473599999999</v>
      </c>
      <c r="D11" s="16">
        <f t="shared" si="0"/>
        <v>15.868024943876277</v>
      </c>
    </row>
    <row r="12" spans="1:4" ht="31.5" x14ac:dyDescent="0.25">
      <c r="A12" s="7" t="s">
        <v>8</v>
      </c>
      <c r="B12" s="14">
        <v>87586</v>
      </c>
      <c r="C12" s="14">
        <v>15076.405710000001</v>
      </c>
      <c r="D12" s="16">
        <f t="shared" si="0"/>
        <v>17.213259778960108</v>
      </c>
    </row>
    <row r="13" spans="1:4" ht="15.75" x14ac:dyDescent="0.25">
      <c r="A13" s="7" t="s">
        <v>9</v>
      </c>
      <c r="B13" s="14">
        <v>4900</v>
      </c>
      <c r="C13" s="14">
        <v>3431.0444699999998</v>
      </c>
      <c r="D13" s="16">
        <f t="shared" si="0"/>
        <v>70.02131571428572</v>
      </c>
    </row>
    <row r="14" spans="1:4" ht="15.75" x14ac:dyDescent="0.25">
      <c r="A14" s="7" t="s">
        <v>29</v>
      </c>
      <c r="B14" s="14">
        <v>500</v>
      </c>
      <c r="C14" s="14">
        <v>496.80211000000003</v>
      </c>
      <c r="D14" s="16">
        <f t="shared" si="0"/>
        <v>99.360422</v>
      </c>
    </row>
    <row r="15" spans="1:4" ht="15.75" x14ac:dyDescent="0.25">
      <c r="A15" s="7" t="s">
        <v>10</v>
      </c>
      <c r="B15" s="14">
        <v>10823</v>
      </c>
      <c r="C15" s="14">
        <v>4727.3410800000001</v>
      </c>
      <c r="D15" s="16">
        <f t="shared" si="0"/>
        <v>43.678657303889864</v>
      </c>
    </row>
    <row r="16" spans="1:4" ht="15.75" x14ac:dyDescent="0.25">
      <c r="A16" s="7" t="s">
        <v>11</v>
      </c>
      <c r="B16" s="14">
        <v>1860</v>
      </c>
      <c r="C16" s="14">
        <v>217.27473000000001</v>
      </c>
      <c r="D16" s="16">
        <f t="shared" si="0"/>
        <v>11.681437096774195</v>
      </c>
    </row>
    <row r="17" spans="1:4" ht="15.75" x14ac:dyDescent="0.25">
      <c r="A17" s="7" t="s">
        <v>12</v>
      </c>
      <c r="B17" s="14">
        <v>0</v>
      </c>
      <c r="C17" s="14">
        <v>-1.6717900000000001</v>
      </c>
      <c r="D17" s="16">
        <v>0</v>
      </c>
    </row>
    <row r="18" spans="1:4" s="6" customFormat="1" ht="15.75" x14ac:dyDescent="0.25">
      <c r="A18" s="5" t="s">
        <v>13</v>
      </c>
      <c r="B18" s="14">
        <v>1503292.13167</v>
      </c>
      <c r="C18" s="14">
        <v>172098.77518</v>
      </c>
      <c r="D18" s="16">
        <f t="shared" si="0"/>
        <v>11.448125853543601</v>
      </c>
    </row>
    <row r="19" spans="1:4" s="6" customFormat="1" ht="15.75" x14ac:dyDescent="0.25">
      <c r="A19" s="5" t="s">
        <v>14</v>
      </c>
      <c r="B19" s="15">
        <f>B18+B5</f>
        <v>2422292.13167</v>
      </c>
      <c r="C19" s="15">
        <f>C18+C5</f>
        <v>294638.45243</v>
      </c>
      <c r="D19" s="17">
        <f>C19/B19*100</f>
        <v>12.163621743958171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B23+B24+B25+B26+B27+B28</f>
        <v>176936.04749999999</v>
      </c>
      <c r="C22" s="11">
        <f>C23+C24+C25+C26+C27+C28</f>
        <v>12811.141380000001</v>
      </c>
      <c r="D22" s="17">
        <f t="shared" ref="D22:D30" si="1">C22/B22*100</f>
        <v>7.2405490916145858</v>
      </c>
    </row>
    <row r="23" spans="1:4" ht="47.25" x14ac:dyDescent="0.25">
      <c r="A23" s="7" t="s">
        <v>30</v>
      </c>
      <c r="B23" s="12">
        <v>5880</v>
      </c>
      <c r="C23" s="12">
        <v>426.97881999999998</v>
      </c>
      <c r="D23" s="18">
        <f t="shared" si="1"/>
        <v>7.2615445578231279</v>
      </c>
    </row>
    <row r="24" spans="1:4" ht="47.25" x14ac:dyDescent="0.25">
      <c r="A24" s="7" t="s">
        <v>31</v>
      </c>
      <c r="B24" s="12">
        <v>129918</v>
      </c>
      <c r="C24" s="12">
        <v>9242.1269100000009</v>
      </c>
      <c r="D24" s="18">
        <f t="shared" si="1"/>
        <v>7.1138155682815327</v>
      </c>
    </row>
    <row r="25" spans="1:4" ht="15.75" x14ac:dyDescent="0.25">
      <c r="A25" s="7" t="s">
        <v>63</v>
      </c>
      <c r="B25" s="12">
        <v>19.899999999999999</v>
      </c>
      <c r="C25" s="12"/>
      <c r="D25" s="18"/>
    </row>
    <row r="26" spans="1:4" ht="15.75" x14ac:dyDescent="0.25">
      <c r="A26" s="7" t="s">
        <v>64</v>
      </c>
      <c r="B26" s="12">
        <v>4000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1000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36118.147499999999</v>
      </c>
      <c r="C28" s="12">
        <v>3142.0356499999998</v>
      </c>
      <c r="D28" s="18">
        <f t="shared" si="1"/>
        <v>8.699326702733023</v>
      </c>
    </row>
    <row r="29" spans="1:4" s="6" customFormat="1" ht="15.75" x14ac:dyDescent="0.25">
      <c r="A29" s="5" t="s">
        <v>17</v>
      </c>
      <c r="B29" s="11">
        <f>B30</f>
        <v>3178.8</v>
      </c>
      <c r="C29" s="11">
        <f>C30</f>
        <v>794.7</v>
      </c>
      <c r="D29" s="17">
        <f t="shared" si="1"/>
        <v>25</v>
      </c>
    </row>
    <row r="30" spans="1:4" ht="15.75" x14ac:dyDescent="0.25">
      <c r="A30" s="7" t="s">
        <v>34</v>
      </c>
      <c r="B30" s="12">
        <v>3178.8</v>
      </c>
      <c r="C30" s="12">
        <v>794.7</v>
      </c>
      <c r="D30" s="17">
        <f t="shared" si="1"/>
        <v>25</v>
      </c>
    </row>
    <row r="31" spans="1:4" s="6" customFormat="1" ht="15.75" x14ac:dyDescent="0.25">
      <c r="A31" s="5" t="s">
        <v>18</v>
      </c>
      <c r="B31" s="11">
        <f>B32</f>
        <v>7363</v>
      </c>
      <c r="C31" s="11">
        <f>C32</f>
        <v>632.10690999999997</v>
      </c>
      <c r="D31" s="17">
        <f>C31/B31*100</f>
        <v>8.5849098193671054</v>
      </c>
    </row>
    <row r="32" spans="1:4" ht="31.5" x14ac:dyDescent="0.25">
      <c r="A32" s="7" t="s">
        <v>62</v>
      </c>
      <c r="B32" s="12">
        <v>7363</v>
      </c>
      <c r="C32" s="12">
        <v>632.10690999999997</v>
      </c>
      <c r="D32" s="16">
        <f t="shared" ref="D32:D64" si="2">C32/B32*100</f>
        <v>8.5849098193671054</v>
      </c>
    </row>
    <row r="33" spans="1:4" s="6" customFormat="1" ht="15.75" x14ac:dyDescent="0.25">
      <c r="A33" s="5" t="s">
        <v>19</v>
      </c>
      <c r="B33" s="11">
        <f>SUM(B34:B37)</f>
        <v>165594.91183999999</v>
      </c>
      <c r="C33" s="11">
        <f>SUM(C34:C37)</f>
        <v>8987.9925899999998</v>
      </c>
      <c r="D33" s="17">
        <f>C33/B33*100</f>
        <v>5.4276985265612021</v>
      </c>
    </row>
    <row r="34" spans="1:4" ht="15.75" x14ac:dyDescent="0.25">
      <c r="A34" s="7" t="s">
        <v>35</v>
      </c>
      <c r="B34" s="12">
        <v>8941</v>
      </c>
      <c r="C34" s="12">
        <v>553.83331999999996</v>
      </c>
      <c r="D34" s="16">
        <f t="shared" si="2"/>
        <v>6.1943107035007268</v>
      </c>
    </row>
    <row r="35" spans="1:4" ht="15.75" x14ac:dyDescent="0.25">
      <c r="A35" s="7" t="s">
        <v>36</v>
      </c>
      <c r="B35" s="12">
        <v>12400</v>
      </c>
      <c r="C35" s="12">
        <v>994.97943999999995</v>
      </c>
      <c r="D35" s="16">
        <f t="shared" si="2"/>
        <v>8.024027741935484</v>
      </c>
    </row>
    <row r="36" spans="1:4" ht="15.75" x14ac:dyDescent="0.25">
      <c r="A36" s="7" t="s">
        <v>37</v>
      </c>
      <c r="B36" s="12">
        <v>125687.32799999999</v>
      </c>
      <c r="C36" s="12">
        <v>6124.4798300000002</v>
      </c>
      <c r="D36" s="16">
        <f t="shared" si="2"/>
        <v>4.8727902227343085</v>
      </c>
    </row>
    <row r="37" spans="1:4" ht="15.75" x14ac:dyDescent="0.25">
      <c r="A37" s="7" t="s">
        <v>38</v>
      </c>
      <c r="B37" s="12">
        <v>18566.583839999999</v>
      </c>
      <c r="C37" s="12">
        <v>1314.7</v>
      </c>
      <c r="D37" s="16">
        <f t="shared" si="2"/>
        <v>7.0810010679918376</v>
      </c>
    </row>
    <row r="38" spans="1:4" s="6" customFormat="1" ht="15.75" x14ac:dyDescent="0.25">
      <c r="A38" s="5" t="s">
        <v>20</v>
      </c>
      <c r="B38" s="11">
        <f>B39+B40+B41+B42</f>
        <v>70116.272930000006</v>
      </c>
      <c r="C38" s="11">
        <f>C39+C40+C41+C42</f>
        <v>1675.6901799999998</v>
      </c>
      <c r="D38" s="17">
        <f>C38/B38*100</f>
        <v>2.3898734344777726</v>
      </c>
    </row>
    <row r="39" spans="1:4" ht="15.75" x14ac:dyDescent="0.25">
      <c r="A39" s="7" t="s">
        <v>39</v>
      </c>
      <c r="B39" s="12">
        <v>1875</v>
      </c>
      <c r="C39" s="12">
        <v>33.396000000000001</v>
      </c>
      <c r="D39" s="16">
        <f t="shared" si="2"/>
        <v>1.78112</v>
      </c>
    </row>
    <row r="40" spans="1:4" ht="15.75" x14ac:dyDescent="0.25">
      <c r="A40" s="7" t="s">
        <v>40</v>
      </c>
      <c r="B40" s="12">
        <v>9780.5829099999992</v>
      </c>
      <c r="C40" s="12">
        <v>1.2349699999999999</v>
      </c>
      <c r="D40" s="16">
        <f t="shared" si="2"/>
        <v>1.2626752529619933E-2</v>
      </c>
    </row>
    <row r="41" spans="1:4" ht="15.75" x14ac:dyDescent="0.25">
      <c r="A41" s="7" t="s">
        <v>41</v>
      </c>
      <c r="B41" s="12">
        <v>50360.690020000002</v>
      </c>
      <c r="C41" s="12">
        <v>1641.0592099999999</v>
      </c>
      <c r="D41" s="16">
        <f t="shared" si="2"/>
        <v>3.2586114474370342</v>
      </c>
    </row>
    <row r="42" spans="1:4" ht="15.75" x14ac:dyDescent="0.25">
      <c r="A42" s="7" t="s">
        <v>42</v>
      </c>
      <c r="B42" s="12">
        <v>8100</v>
      </c>
      <c r="C42" s="12"/>
      <c r="D42" s="16">
        <f t="shared" si="2"/>
        <v>0</v>
      </c>
    </row>
    <row r="43" spans="1:4" s="6" customFormat="1" ht="15.75" x14ac:dyDescent="0.25">
      <c r="A43" s="5" t="s">
        <v>60</v>
      </c>
      <c r="B43" s="11">
        <f>B44</f>
        <v>8200</v>
      </c>
      <c r="C43" s="11">
        <f t="shared" ref="C43:D43" si="3">C44</f>
        <v>995</v>
      </c>
      <c r="D43" s="11">
        <f t="shared" si="3"/>
        <v>0</v>
      </c>
    </row>
    <row r="44" spans="1:4" ht="15.75" x14ac:dyDescent="0.25">
      <c r="A44" s="7" t="s">
        <v>61</v>
      </c>
      <c r="B44" s="12">
        <v>8200</v>
      </c>
      <c r="C44" s="12">
        <v>995</v>
      </c>
      <c r="D44" s="16"/>
    </row>
    <row r="45" spans="1:4" s="6" customFormat="1" ht="15.75" x14ac:dyDescent="0.25">
      <c r="A45" s="5" t="s">
        <v>21</v>
      </c>
      <c r="B45" s="11">
        <f>SUM(B46:B50)</f>
        <v>1559265.4783700001</v>
      </c>
      <c r="C45" s="11">
        <f>SUM(C46:C50)</f>
        <v>206137.67834000001</v>
      </c>
      <c r="D45" s="17">
        <f>C45/B45*100</f>
        <v>13.220178423720949</v>
      </c>
    </row>
    <row r="46" spans="1:4" ht="15.75" x14ac:dyDescent="0.25">
      <c r="A46" s="7" t="s">
        <v>43</v>
      </c>
      <c r="B46" s="12">
        <v>478300.99699999997</v>
      </c>
      <c r="C46" s="12">
        <v>67644.141799999998</v>
      </c>
      <c r="D46" s="16">
        <f t="shared" si="2"/>
        <v>14.142588500604777</v>
      </c>
    </row>
    <row r="47" spans="1:4" ht="15.75" x14ac:dyDescent="0.25">
      <c r="A47" s="7" t="s">
        <v>44</v>
      </c>
      <c r="B47" s="12">
        <v>849283.46588000003</v>
      </c>
      <c r="C47" s="12">
        <v>106508.64423000001</v>
      </c>
      <c r="D47" s="16">
        <f t="shared" si="2"/>
        <v>12.541000562119645</v>
      </c>
    </row>
    <row r="48" spans="1:4" ht="15.75" x14ac:dyDescent="0.25">
      <c r="A48" s="7" t="s">
        <v>59</v>
      </c>
      <c r="B48" s="12">
        <v>134282.29999999999</v>
      </c>
      <c r="C48" s="12">
        <v>23225.341540000001</v>
      </c>
      <c r="D48" s="16">
        <f t="shared" si="2"/>
        <v>17.295906861887236</v>
      </c>
    </row>
    <row r="49" spans="1:4" ht="15.75" x14ac:dyDescent="0.25">
      <c r="A49" s="7" t="s">
        <v>46</v>
      </c>
      <c r="B49" s="12">
        <v>15621</v>
      </c>
      <c r="C49" s="12">
        <v>2520.1666599999999</v>
      </c>
      <c r="D49" s="16">
        <f t="shared" si="2"/>
        <v>16.133196722360925</v>
      </c>
    </row>
    <row r="50" spans="1:4" ht="15.75" x14ac:dyDescent="0.25">
      <c r="A50" s="8" t="s">
        <v>45</v>
      </c>
      <c r="B50" s="12">
        <v>81777.715490000002</v>
      </c>
      <c r="C50" s="12">
        <v>6239.38411</v>
      </c>
      <c r="D50" s="16">
        <f t="shared" si="2"/>
        <v>7.6296874675631763</v>
      </c>
    </row>
    <row r="51" spans="1:4" s="6" customFormat="1" ht="15.75" x14ac:dyDescent="0.25">
      <c r="A51" s="5" t="s">
        <v>22</v>
      </c>
      <c r="B51" s="11">
        <f>B52</f>
        <v>121608.82617</v>
      </c>
      <c r="C51" s="11">
        <f>C52</f>
        <v>13344</v>
      </c>
      <c r="D51" s="17">
        <f>C51/B51*100</f>
        <v>10.972887758447804</v>
      </c>
    </row>
    <row r="52" spans="1:4" ht="15.75" x14ac:dyDescent="0.25">
      <c r="A52" s="7" t="s">
        <v>47</v>
      </c>
      <c r="B52" s="12">
        <v>121608.82617</v>
      </c>
      <c r="C52" s="12">
        <v>13344</v>
      </c>
      <c r="D52" s="16">
        <f t="shared" si="2"/>
        <v>10.972887758447804</v>
      </c>
    </row>
    <row r="53" spans="1:4" s="6" customFormat="1" ht="15.75" x14ac:dyDescent="0.25">
      <c r="A53" s="5" t="s">
        <v>56</v>
      </c>
      <c r="B53" s="11">
        <f>B54+B55+B56</f>
        <v>163996.03391</v>
      </c>
      <c r="C53" s="11">
        <f>C54+C55+C56</f>
        <v>8848.2871400000004</v>
      </c>
      <c r="D53" s="17">
        <f>C53/B53*100</f>
        <v>5.3954275167751229</v>
      </c>
    </row>
    <row r="54" spans="1:4" ht="15.75" x14ac:dyDescent="0.25">
      <c r="A54" s="7" t="s">
        <v>48</v>
      </c>
      <c r="B54" s="12">
        <v>3324.4131200000002</v>
      </c>
      <c r="C54" s="12">
        <v>537.57799999999997</v>
      </c>
      <c r="D54" s="16">
        <f t="shared" si="2"/>
        <v>16.170613596904584</v>
      </c>
    </row>
    <row r="55" spans="1:4" ht="15.75" x14ac:dyDescent="0.25">
      <c r="A55" s="7" t="s">
        <v>49</v>
      </c>
      <c r="B55" s="12">
        <v>4492.2731700000004</v>
      </c>
      <c r="C55" s="12"/>
      <c r="D55" s="16">
        <f t="shared" si="2"/>
        <v>0</v>
      </c>
    </row>
    <row r="56" spans="1:4" ht="15.75" x14ac:dyDescent="0.25">
      <c r="A56" s="7" t="s">
        <v>50</v>
      </c>
      <c r="B56" s="12">
        <v>156179.34761999999</v>
      </c>
      <c r="C56" s="12">
        <v>8310.7091400000008</v>
      </c>
      <c r="D56" s="16">
        <f t="shared" si="2"/>
        <v>5.321259991571222</v>
      </c>
    </row>
    <row r="57" spans="1:4" s="6" customFormat="1" ht="15.75" x14ac:dyDescent="0.25">
      <c r="A57" s="5" t="s">
        <v>23</v>
      </c>
      <c r="B57" s="11">
        <f>B58+B59</f>
        <v>57120</v>
      </c>
      <c r="C57" s="11">
        <f>C58+C59</f>
        <v>8840.8333000000002</v>
      </c>
      <c r="D57" s="11">
        <f>C57/B57*100</f>
        <v>15.477649334733895</v>
      </c>
    </row>
    <row r="58" spans="1:4" ht="15.75" x14ac:dyDescent="0.25">
      <c r="A58" s="7" t="s">
        <v>51</v>
      </c>
      <c r="B58" s="12">
        <v>37701.839529999997</v>
      </c>
      <c r="C58" s="12">
        <v>5604.4732400000003</v>
      </c>
      <c r="D58" s="16">
        <f>C58/B58*100</f>
        <v>14.865251430345793</v>
      </c>
    </row>
    <row r="59" spans="1:4" ht="15.75" x14ac:dyDescent="0.25">
      <c r="A59" s="7" t="s">
        <v>67</v>
      </c>
      <c r="B59" s="12">
        <v>19418.160469999999</v>
      </c>
      <c r="C59" s="12">
        <v>3236.36006</v>
      </c>
      <c r="D59" s="16"/>
    </row>
    <row r="60" spans="1:4" s="6" customFormat="1" ht="15.75" x14ac:dyDescent="0.25">
      <c r="A60" s="5" t="s">
        <v>24</v>
      </c>
      <c r="B60" s="11">
        <f>B61+B62</f>
        <v>5610</v>
      </c>
      <c r="C60" s="11">
        <f>C61+C62</f>
        <v>431.64974999999998</v>
      </c>
      <c r="D60" s="16">
        <f t="shared" si="2"/>
        <v>7.6942914438502665</v>
      </c>
    </row>
    <row r="61" spans="1:4" ht="15.75" x14ac:dyDescent="0.25">
      <c r="A61" s="7" t="s">
        <v>52</v>
      </c>
      <c r="B61" s="12">
        <v>4300</v>
      </c>
      <c r="C61" s="12">
        <v>358.32974999999999</v>
      </c>
      <c r="D61" s="16">
        <f t="shared" si="2"/>
        <v>8.3332499999999996</v>
      </c>
    </row>
    <row r="62" spans="1:4" ht="15.75" x14ac:dyDescent="0.25">
      <c r="A62" s="7" t="s">
        <v>53</v>
      </c>
      <c r="B62" s="12">
        <v>1310</v>
      </c>
      <c r="C62" s="12">
        <v>73.319999999999993</v>
      </c>
      <c r="D62" s="16">
        <f t="shared" si="2"/>
        <v>5.5969465648854957</v>
      </c>
    </row>
    <row r="63" spans="1:4" s="6" customFormat="1" ht="31.5" x14ac:dyDescent="0.25">
      <c r="A63" s="5" t="s">
        <v>55</v>
      </c>
      <c r="B63" s="11">
        <f>B64+B65</f>
        <v>121956</v>
      </c>
      <c r="C63" s="11">
        <f>C64+C65</f>
        <v>20325.988000000001</v>
      </c>
      <c r="D63" s="17">
        <f>C63/B63*100</f>
        <v>16.666656827052382</v>
      </c>
    </row>
    <row r="64" spans="1:4" s="6" customFormat="1" ht="31.5" x14ac:dyDescent="0.25">
      <c r="A64" s="7" t="s">
        <v>54</v>
      </c>
      <c r="B64" s="12">
        <v>121956</v>
      </c>
      <c r="C64" s="12">
        <v>20325.988000000001</v>
      </c>
      <c r="D64" s="16">
        <f t="shared" si="2"/>
        <v>16.666656827052382</v>
      </c>
    </row>
    <row r="65" spans="1:4" s="6" customFormat="1" ht="15.75" x14ac:dyDescent="0.25">
      <c r="A65" s="7" t="s">
        <v>57</v>
      </c>
      <c r="B65" s="12"/>
      <c r="C65" s="12"/>
      <c r="D65" s="16"/>
    </row>
    <row r="66" spans="1:4" ht="15.75" x14ac:dyDescent="0.25">
      <c r="A66" s="5" t="s">
        <v>25</v>
      </c>
      <c r="B66" s="11">
        <f>B63+B60+B57+B53+B51+B45+B38+B33+B31+B29+B22+B43</f>
        <v>2460945.37072</v>
      </c>
      <c r="C66" s="11">
        <f>C63+C60+C57+C53+C51+C45+C38+C33+C31+C29+C22+C43</f>
        <v>283825.06758999999</v>
      </c>
      <c r="D66" s="17">
        <f>C66/B66*100</f>
        <v>11.533172209627764</v>
      </c>
    </row>
    <row r="67" spans="1:4" ht="15.75" x14ac:dyDescent="0.25">
      <c r="A67" s="5" t="s">
        <v>26</v>
      </c>
      <c r="B67" s="11">
        <f>B19-B66</f>
        <v>-38653.239049999975</v>
      </c>
      <c r="C67" s="11">
        <f>C19-C66</f>
        <v>10813.384840000013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2024-03-11T10:07:29Z</dcterms:modified>
</cp:coreProperties>
</file>