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B1B0CAD-1952-4026-9150-754E8EB39DCE}" xr6:coauthVersionLast="45" xr6:coauthVersionMax="45" xr10:uidLastSave="{00000000-0000-0000-0000-000000000000}"/>
  <bookViews>
    <workbookView xWindow="10155" yWindow="60" windowWidth="16650" windowHeight="1515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23" i="3" l="1"/>
  <c r="B23" i="3"/>
  <c r="C58" i="3" l="1"/>
  <c r="B58" i="3"/>
  <c r="D43" i="3" l="1"/>
  <c r="D24" i="3" l="1"/>
  <c r="D25" i="3"/>
  <c r="D27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<sst xmlns="http://schemas.openxmlformats.org/spreadsheetml/2006/main" count="69" uniqueCount="69">
  <si>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</si>
  <si>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</si>
  <si>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</si>
  <si>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</si>
  <si>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</si>
  <si>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</si>
  <si>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</si>
  <si>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</si>
  <si>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</si>
  <si>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</si>
  <si>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</si>
  <si>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</si>
  <si>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</si>
  <si>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</si>
  <si>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</si>
  <si>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</si>
  <si>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</si>
  <si>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</si>
  <si>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</si>
  <si>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</si>
  <si>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</si>
  <si>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</si>
  <si>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</si>
  <si>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</si>
  <si>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</si>
  <si>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</si>
  <si>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</si>
  <si>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</si>
  <si>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</si>
  <si>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</si>
  <si>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</si>
  <si>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</si>
  <si>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</si>
  <si>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</si>
  <si>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</si>
  <si>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</si>
  <si>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</si>
  <si>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</si>
  <si>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</si>
  <si>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</si>
  <si>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</si>
  <si>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</si>
  <si>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</si>
  <si>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</si>
  <si>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</si>
  <si>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</si>
  <si>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</si>
  <si>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</si>
  <si>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</si>
  <si>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</si>
  <si>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</si>
  <si>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</si>
  <si>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</si>
  <si>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</si>
  <si>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</si>
  <si>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</si>
  <si>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</si>
  <si>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</si>
  <si>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</si>
  <si>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</si>
  <si>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</si>
  <si>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</si>
  <si>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</si>
  <si>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</si>
  <si>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</si>
  <si>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Отчет об исполнении  бюджета муниципального  района Мелеузовский район Республики Башкортостан за февраль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</si>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</sst>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13" zoomScaleNormal="100" workbookViewId="0">
      <selection activeCell="B29" sqref="B29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65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743323</v>
      </c>
      <c r="C5" s="13">
        <f>SUM(C6:C18)</f>
        <v>32642.83453</v>
      </c>
      <c r="D5" s="17">
        <f>C5/B5*100</f>
        <v>4.3914737644334974</v>
      </c>
    </row>
    <row r="6" spans="1:4" ht="15.75" x14ac:dyDescent="0.25">
      <c r="A6" s="7" t="s">
        <v>4</v>
      </c>
      <c r="B6" s="14">
        <v>439564</v>
      </c>
      <c r="C6" s="14">
        <v>13347.44637</v>
      </c>
      <c r="D6" s="16">
        <f t="shared" ref="D6:D19" si="0">C6/B6*100</f>
        <v>3.0365194533674278</v>
      </c>
    </row>
    <row r="7" spans="1:4" ht="31.5" x14ac:dyDescent="0.25">
      <c r="A7" s="7" t="s">
        <v>58</v>
      </c>
      <c r="B7" s="14">
        <v>24917</v>
      </c>
      <c r="C7" s="14">
        <v>3250.18876</v>
      </c>
      <c r="D7" s="16">
        <f t="shared" si="0"/>
        <v>13.044061323594333</v>
      </c>
    </row>
    <row r="8" spans="1:4" ht="15.75" x14ac:dyDescent="0.25">
      <c r="A8" s="7" t="s">
        <v>5</v>
      </c>
      <c r="B8" s="14">
        <v>175400</v>
      </c>
      <c r="C8" s="14">
        <v>-5353.4947899999997</v>
      </c>
      <c r="D8" s="16">
        <f t="shared" si="0"/>
        <v>-3.0521635062713792</v>
      </c>
    </row>
    <row r="9" spans="1:4" ht="15.75" x14ac:dyDescent="0.25">
      <c r="A9" s="7" t="s">
        <v>6</v>
      </c>
      <c r="B9" s="14">
        <v>8500</v>
      </c>
      <c r="C9" s="14">
        <v>143.76039</v>
      </c>
      <c r="D9" s="16"/>
    </row>
    <row r="10" spans="1:4" ht="15.75" x14ac:dyDescent="0.25">
      <c r="A10" s="7" t="s">
        <v>28</v>
      </c>
      <c r="B10" s="14">
        <v>2400</v>
      </c>
      <c r="C10" s="14">
        <v>155.44499999999999</v>
      </c>
      <c r="D10" s="16">
        <f t="shared" si="0"/>
        <v>6.4768749999999997</v>
      </c>
    </row>
    <row r="11" spans="1:4" ht="15.75" x14ac:dyDescent="0.25">
      <c r="A11" s="7" t="s">
        <v>7</v>
      </c>
      <c r="B11" s="14">
        <v>10302</v>
      </c>
      <c r="C11" s="14">
        <v>1438.07104</v>
      </c>
      <c r="D11" s="16">
        <f t="shared" si="0"/>
        <v>13.95914424383615</v>
      </c>
    </row>
    <row r="12" spans="1:4" ht="31.5" hidden="1" x14ac:dyDescent="0.25">
      <c r="A12" s="7" t="s">
        <v>66</v>
      </c>
      <c r="B12" s="14">
        <v>0</v>
      </c>
      <c r="C12" s="14">
        <v>-0.60738999999999999</v>
      </c>
      <c r="D12" s="16">
        <v>0</v>
      </c>
    </row>
    <row r="13" spans="1:4" ht="31.5" x14ac:dyDescent="0.25">
      <c r="A13" s="7" t="s">
        <v>8</v>
      </c>
      <c r="B13" s="14">
        <v>65674</v>
      </c>
      <c r="C13" s="14">
        <v>13996.326220000001</v>
      </c>
      <c r="D13" s="16">
        <f t="shared" si="0"/>
        <v>21.311822365015075</v>
      </c>
    </row>
    <row r="14" spans="1:4" ht="15.75" x14ac:dyDescent="0.25">
      <c r="A14" s="7" t="s">
        <v>9</v>
      </c>
      <c r="B14" s="14">
        <v>3800</v>
      </c>
      <c r="C14" s="14">
        <v>1396.83988</v>
      </c>
      <c r="D14" s="16">
        <f t="shared" si="0"/>
        <v>36.758944210526316</v>
      </c>
    </row>
    <row r="15" spans="1:4" ht="15.75" x14ac:dyDescent="0.25">
      <c r="A15" s="7" t="s">
        <v>29</v>
      </c>
      <c r="B15" s="14">
        <v>560</v>
      </c>
      <c r="C15" s="14">
        <v>2482.1175499999999</v>
      </c>
      <c r="D15" s="16">
        <f t="shared" si="0"/>
        <v>443.23527678571429</v>
      </c>
    </row>
    <row r="16" spans="1:4" ht="15.75" x14ac:dyDescent="0.25">
      <c r="A16" s="7" t="s">
        <v>10</v>
      </c>
      <c r="B16" s="14">
        <v>10199</v>
      </c>
      <c r="C16" s="14">
        <v>1603.97722</v>
      </c>
      <c r="D16" s="16">
        <f t="shared" si="0"/>
        <v>15.726808706735953</v>
      </c>
    </row>
    <row r="17" spans="1:4" ht="15.75" x14ac:dyDescent="0.25">
      <c r="A17" s="7" t="s">
        <v>11</v>
      </c>
      <c r="B17" s="14">
        <v>2007</v>
      </c>
      <c r="C17" s="14">
        <v>182.76428000000001</v>
      </c>
      <c r="D17" s="16">
        <f t="shared" si="0"/>
        <v>9.106341803687096</v>
      </c>
    </row>
    <row r="18" spans="1:4" ht="15.75" x14ac:dyDescent="0.25">
      <c r="A18" s="7" t="s">
        <v>12</v>
      </c>
      <c r="B18" s="14">
        <v>0</v>
      </c>
      <c r="C18" s="14">
        <v>0</v>
      </c>
      <c r="D18" s="16">
        <v>0</v>
      </c>
    </row>
    <row r="19" spans="1:4" s="6" customFormat="1" ht="15.75" x14ac:dyDescent="0.25">
      <c r="A19" s="5" t="s">
        <v>13</v>
      </c>
      <c r="B19" s="14">
        <v>1411570.82173</v>
      </c>
      <c r="C19" s="14">
        <v>196463.82188999999</v>
      </c>
      <c r="D19" s="16">
        <f t="shared" si="0"/>
        <v>13.918098820519461</v>
      </c>
    </row>
    <row r="20" spans="1:4" s="6" customFormat="1" ht="15.75" x14ac:dyDescent="0.25">
      <c r="A20" s="5" t="s">
        <v>14</v>
      </c>
      <c r="B20" s="15">
        <f>B19+B5</f>
        <v>2154893.82173</v>
      </c>
      <c r="C20" s="15">
        <f>C19+C5</f>
        <v>229106.65641999998</v>
      </c>
      <c r="D20" s="17">
        <f>C20/B20*100</f>
        <v>10.631923211699949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15</v>
      </c>
      <c r="B22" s="11"/>
      <c r="C22" s="11"/>
      <c r="D22" s="16"/>
    </row>
    <row r="23" spans="1:4" s="6" customFormat="1" ht="15.75" x14ac:dyDescent="0.25">
      <c r="A23" s="5" t="s">
        <v>16</v>
      </c>
      <c r="B23" s="11">
        <f>B24+B25+B26+B27+B28+B29</f>
        <v>159640.6</v>
      </c>
      <c r="C23" s="11">
        <f>C24+C25+C26+C27+C28+C29</f>
        <v>12607.54178</v>
      </c>
      <c r="D23" s="17">
        <f t="shared" ref="D23:D31" si="1">C23/B23*100</f>
        <v>7.8974532669007749</v>
      </c>
    </row>
    <row r="24" spans="1:4" ht="47.25" x14ac:dyDescent="0.25">
      <c r="A24" s="7" t="s">
        <v>30</v>
      </c>
      <c r="B24" s="12">
        <v>5436</v>
      </c>
      <c r="C24" s="12">
        <v>371.00141000000002</v>
      </c>
      <c r="D24" s="18">
        <f t="shared" si="1"/>
        <v>6.8248971670345844</v>
      </c>
    </row>
    <row r="25" spans="1:4" ht="47.25" x14ac:dyDescent="0.25">
      <c r="A25" s="7" t="s">
        <v>31</v>
      </c>
      <c r="B25" s="12">
        <v>118037</v>
      </c>
      <c r="C25" s="12">
        <v>8566.1945099999994</v>
      </c>
      <c r="D25" s="18">
        <f t="shared" si="1"/>
        <v>7.2572113066241934</v>
      </c>
    </row>
    <row r="26" spans="1:4" ht="15.75" x14ac:dyDescent="0.25">
      <c r="A26" s="7" t="s">
        <v>67</v>
      </c>
      <c r="B26" s="12">
        <v>5.5</v>
      </c>
      <c r="C26" s="12"/>
      <c r="D26" s="18"/>
    </row>
    <row r="27" spans="1:4" ht="15.75" x14ac:dyDescent="0.25">
      <c r="A27" s="7" t="s">
        <v>68</v>
      </c>
      <c r="B27" s="12">
        <v>2400</v>
      </c>
      <c r="C27" s="12"/>
      <c r="D27" s="18">
        <f t="shared" si="1"/>
        <v>0</v>
      </c>
    </row>
    <row r="28" spans="1:4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4" ht="15.75" x14ac:dyDescent="0.25">
      <c r="A29" s="7" t="s">
        <v>33</v>
      </c>
      <c r="B29" s="12">
        <v>32762.1</v>
      </c>
      <c r="C29" s="12">
        <v>3670.3458599999999</v>
      </c>
      <c r="D29" s="18">
        <f t="shared" si="1"/>
        <v>11.203023798840734</v>
      </c>
    </row>
    <row r="30" spans="1:4" s="6" customFormat="1" ht="15.75" x14ac:dyDescent="0.25">
      <c r="A30" s="5" t="s">
        <v>17</v>
      </c>
      <c r="B30" s="11">
        <f>B31</f>
        <v>2837</v>
      </c>
      <c r="C30" s="11">
        <f>C31</f>
        <v>709.25</v>
      </c>
      <c r="D30" s="17">
        <f t="shared" si="1"/>
        <v>25</v>
      </c>
    </row>
    <row r="31" spans="1:4" ht="15.75" x14ac:dyDescent="0.25">
      <c r="A31" s="7" t="s">
        <v>34</v>
      </c>
      <c r="B31" s="12">
        <v>2837</v>
      </c>
      <c r="C31" s="12">
        <v>709.25</v>
      </c>
      <c r="D31" s="17">
        <f t="shared" si="1"/>
        <v>25</v>
      </c>
    </row>
    <row r="32" spans="1:4" s="6" customFormat="1" ht="15.75" x14ac:dyDescent="0.25">
      <c r="A32" s="5" t="s">
        <v>18</v>
      </c>
      <c r="B32" s="11">
        <f>B33</f>
        <v>7210</v>
      </c>
      <c r="C32" s="11">
        <f>C33</f>
        <v>638.82678999999996</v>
      </c>
      <c r="D32" s="17">
        <f>C32/B32*100</f>
        <v>8.8602883495145619</v>
      </c>
    </row>
    <row r="33" spans="1:4" ht="31.5" x14ac:dyDescent="0.25">
      <c r="A33" s="7" t="s">
        <v>62</v>
      </c>
      <c r="B33" s="12">
        <v>7210</v>
      </c>
      <c r="C33" s="12">
        <v>638.82678999999996</v>
      </c>
      <c r="D33" s="16">
        <f t="shared" ref="D33:D64" si="2">C33/B33*100</f>
        <v>8.8602883495145619</v>
      </c>
    </row>
    <row r="34" spans="1:4" s="6" customFormat="1" ht="15.75" x14ac:dyDescent="0.25">
      <c r="A34" s="5" t="s">
        <v>19</v>
      </c>
      <c r="B34" s="11">
        <f>SUM(B35:B38)</f>
        <v>138297.886</v>
      </c>
      <c r="C34" s="11">
        <f>SUM(C35:C38)</f>
        <v>5856.1108100000001</v>
      </c>
      <c r="D34" s="17">
        <f>C34/B34*100</f>
        <v>4.2344181674620822</v>
      </c>
    </row>
    <row r="35" spans="1:4" ht="15.75" x14ac:dyDescent="0.25">
      <c r="A35" s="7" t="s">
        <v>35</v>
      </c>
      <c r="B35" s="12">
        <v>8949.2999999999993</v>
      </c>
      <c r="C35" s="12">
        <v>527</v>
      </c>
      <c r="D35" s="16">
        <f t="shared" si="2"/>
        <v>5.8887287273864999</v>
      </c>
    </row>
    <row r="36" spans="1:4" ht="15.75" x14ac:dyDescent="0.25">
      <c r="A36" s="7" t="s">
        <v>36</v>
      </c>
      <c r="B36" s="12">
        <v>12300</v>
      </c>
      <c r="C36" s="12">
        <v>1003.95042</v>
      </c>
      <c r="D36" s="16">
        <f t="shared" si="2"/>
        <v>8.1621985365853664</v>
      </c>
    </row>
    <row r="37" spans="1:4" ht="15.75" x14ac:dyDescent="0.25">
      <c r="A37" s="7" t="s">
        <v>37</v>
      </c>
      <c r="B37" s="12">
        <v>103248.586</v>
      </c>
      <c r="C37" s="12">
        <v>3005.16039</v>
      </c>
      <c r="D37" s="16">
        <f t="shared" si="2"/>
        <v>2.9106068241941832</v>
      </c>
    </row>
    <row r="38" spans="1:4" ht="15.75" x14ac:dyDescent="0.25">
      <c r="A38" s="7" t="s">
        <v>38</v>
      </c>
      <c r="B38" s="12">
        <v>13800</v>
      </c>
      <c r="C38" s="12">
        <v>1320</v>
      </c>
      <c r="D38" s="16">
        <f t="shared" si="2"/>
        <v>9.5652173913043477</v>
      </c>
    </row>
    <row r="39" spans="1:4" s="6" customFormat="1" ht="15.75" x14ac:dyDescent="0.25">
      <c r="A39" s="5" t="s">
        <v>20</v>
      </c>
      <c r="B39" s="11">
        <f>B40+B41+B42+B43</f>
        <v>52023.399360000003</v>
      </c>
      <c r="C39" s="11">
        <f>C40+C41+C42+C43</f>
        <v>104.54773</v>
      </c>
      <c r="D39" s="17">
        <f>C39/B39*100</f>
        <v>0.20096289609322446</v>
      </c>
    </row>
    <row r="40" spans="1:4" ht="15.75" x14ac:dyDescent="0.25">
      <c r="A40" s="7" t="s">
        <v>39</v>
      </c>
      <c r="B40" s="12">
        <v>1520</v>
      </c>
      <c r="C40" s="12">
        <v>104.54773</v>
      </c>
      <c r="D40" s="16">
        <f t="shared" si="2"/>
        <v>6.878140131578947</v>
      </c>
    </row>
    <row r="41" spans="1:4" ht="15.75" x14ac:dyDescent="0.25">
      <c r="A41" s="7" t="s">
        <v>40</v>
      </c>
      <c r="B41" s="12">
        <v>3327.8782900000001</v>
      </c>
      <c r="C41" s="12"/>
      <c r="D41" s="16">
        <f t="shared" si="2"/>
        <v>0</v>
      </c>
    </row>
    <row r="42" spans="1:4" ht="15.75" x14ac:dyDescent="0.25">
      <c r="A42" s="7" t="s">
        <v>41</v>
      </c>
      <c r="B42" s="12">
        <v>39075.521070000003</v>
      </c>
      <c r="C42" s="12"/>
      <c r="D42" s="16">
        <f t="shared" si="2"/>
        <v>0</v>
      </c>
    </row>
    <row r="43" spans="1:4" ht="15.75" x14ac:dyDescent="0.25">
      <c r="A43" s="7" t="s">
        <v>42</v>
      </c>
      <c r="B43" s="12">
        <v>8100</v>
      </c>
      <c r="C43" s="12"/>
      <c r="D43" s="16">
        <f t="shared" si="2"/>
        <v>0</v>
      </c>
    </row>
    <row r="44" spans="1:4" s="6" customFormat="1" ht="15.75" x14ac:dyDescent="0.25">
      <c r="A44" s="5" t="s">
        <v>60</v>
      </c>
      <c r="B44" s="11">
        <f>B45</f>
        <v>3800</v>
      </c>
      <c r="C44" s="11">
        <f t="shared" ref="C44:D44" si="3">C45</f>
        <v>0</v>
      </c>
      <c r="D44" s="11">
        <f t="shared" si="3"/>
        <v>0</v>
      </c>
    </row>
    <row r="45" spans="1:4" ht="15.75" x14ac:dyDescent="0.25">
      <c r="A45" s="7" t="s">
        <v>61</v>
      </c>
      <c r="B45" s="12">
        <v>3800</v>
      </c>
      <c r="C45" s="12"/>
      <c r="D45" s="16"/>
    </row>
    <row r="46" spans="1:4" s="6" customFormat="1" ht="15.75" x14ac:dyDescent="0.25">
      <c r="A46" s="5" t="s">
        <v>21</v>
      </c>
      <c r="B46" s="11">
        <f>SUM(B47:B51)</f>
        <v>1406438.7884399998</v>
      </c>
      <c r="C46" s="11">
        <f>SUM(C47:C51)</f>
        <v>249773.2451</v>
      </c>
      <c r="D46" s="17">
        <f>C46/B46*100</f>
        <v>17.759268810912463</v>
      </c>
    </row>
    <row r="47" spans="1:4" ht="15.75" x14ac:dyDescent="0.25">
      <c r="A47" s="7" t="s">
        <v>43</v>
      </c>
      <c r="B47" s="12">
        <v>453145.54200000002</v>
      </c>
      <c r="C47" s="12">
        <v>89344.4</v>
      </c>
      <c r="D47" s="16">
        <f t="shared" si="2"/>
        <v>19.716490998823506</v>
      </c>
    </row>
    <row r="48" spans="1:4" ht="15.75" x14ac:dyDescent="0.25">
      <c r="A48" s="7" t="s">
        <v>44</v>
      </c>
      <c r="B48" s="12">
        <v>744259.42258000001</v>
      </c>
      <c r="C48" s="12">
        <v>130826.13261</v>
      </c>
      <c r="D48" s="16">
        <f t="shared" si="2"/>
        <v>17.578028391832362</v>
      </c>
    </row>
    <row r="49" spans="1:4" ht="15.75" x14ac:dyDescent="0.25">
      <c r="A49" s="7" t="s">
        <v>59</v>
      </c>
      <c r="B49" s="12">
        <v>121581.5</v>
      </c>
      <c r="C49" s="12">
        <v>22892.871999999999</v>
      </c>
      <c r="D49" s="16">
        <f t="shared" si="2"/>
        <v>18.829239645834274</v>
      </c>
    </row>
    <row r="50" spans="1:4" ht="15.75" x14ac:dyDescent="0.25">
      <c r="A50" s="7" t="s">
        <v>46</v>
      </c>
      <c r="B50" s="12">
        <v>13933</v>
      </c>
      <c r="C50" s="12">
        <v>2202</v>
      </c>
      <c r="D50" s="16">
        <f t="shared" si="2"/>
        <v>15.804205842245031</v>
      </c>
    </row>
    <row r="51" spans="1:4" ht="15.75" x14ac:dyDescent="0.25">
      <c r="A51" s="8" t="s">
        <v>45</v>
      </c>
      <c r="B51" s="12">
        <v>73519.323860000004</v>
      </c>
      <c r="C51" s="12">
        <v>4507.8404899999996</v>
      </c>
      <c r="D51" s="16">
        <f t="shared" si="2"/>
        <v>6.1315042812201392</v>
      </c>
    </row>
    <row r="52" spans="1:4" s="6" customFormat="1" ht="15.75" x14ac:dyDescent="0.25">
      <c r="A52" s="5" t="s">
        <v>22</v>
      </c>
      <c r="B52" s="11">
        <f>B53</f>
        <v>112421.33778</v>
      </c>
      <c r="C52" s="11">
        <f>C53</f>
        <v>11528.4</v>
      </c>
      <c r="D52" s="17">
        <f>C52/B52*100</f>
        <v>10.254636911153113</v>
      </c>
    </row>
    <row r="53" spans="1:4" ht="15.75" x14ac:dyDescent="0.25">
      <c r="A53" s="7" t="s">
        <v>47</v>
      </c>
      <c r="B53" s="12">
        <v>112421.33778</v>
      </c>
      <c r="C53" s="12">
        <v>11528.4</v>
      </c>
      <c r="D53" s="16">
        <f t="shared" si="2"/>
        <v>10.254636911153113</v>
      </c>
    </row>
    <row r="54" spans="1:4" s="6" customFormat="1" ht="15.75" x14ac:dyDescent="0.25">
      <c r="A54" s="5" t="s">
        <v>56</v>
      </c>
      <c r="B54" s="11">
        <f>B55+B56+B57</f>
        <v>140307.31015</v>
      </c>
      <c r="C54" s="11">
        <f>C55+C56+C57</f>
        <v>8113.5774599999995</v>
      </c>
      <c r="D54" s="17">
        <f>C54/B54*100</f>
        <v>5.7827189840115398</v>
      </c>
    </row>
    <row r="55" spans="1:4" ht="15.75" x14ac:dyDescent="0.25">
      <c r="A55" s="7" t="s">
        <v>48</v>
      </c>
      <c r="B55" s="12">
        <v>3281</v>
      </c>
      <c r="C55" s="12">
        <v>467.25443999999999</v>
      </c>
      <c r="D55" s="16">
        <f t="shared" si="2"/>
        <v>14.241220359646448</v>
      </c>
    </row>
    <row r="56" spans="1:4" ht="15.75" x14ac:dyDescent="0.25">
      <c r="A56" s="7" t="s">
        <v>49</v>
      </c>
      <c r="B56" s="12">
        <v>4348.8155699999998</v>
      </c>
      <c r="C56" s="12"/>
      <c r="D56" s="16">
        <f t="shared" si="2"/>
        <v>0</v>
      </c>
    </row>
    <row r="57" spans="1:4" ht="15.75" x14ac:dyDescent="0.25">
      <c r="A57" s="7" t="s">
        <v>50</v>
      </c>
      <c r="B57" s="12">
        <v>132677.49458</v>
      </c>
      <c r="C57" s="12">
        <v>7646.3230199999998</v>
      </c>
      <c r="D57" s="16">
        <f t="shared" si="2"/>
        <v>5.7630896967153147</v>
      </c>
    </row>
    <row r="58" spans="1:4" s="6" customFormat="1" ht="15.75" x14ac:dyDescent="0.25">
      <c r="A58" s="5" t="s">
        <v>23</v>
      </c>
      <c r="B58" s="11">
        <f>B59</f>
        <v>45307</v>
      </c>
      <c r="C58" s="11">
        <f t="shared" ref="C58:D58" si="4">C59</f>
        <v>7267.6</v>
      </c>
      <c r="D58" s="11">
        <f t="shared" si="4"/>
        <v>16.040788399143622</v>
      </c>
    </row>
    <row r="59" spans="1:4" ht="15.75" x14ac:dyDescent="0.25">
      <c r="A59" s="7" t="s">
        <v>51</v>
      </c>
      <c r="B59" s="12">
        <v>45307</v>
      </c>
      <c r="C59" s="12">
        <v>7267.6</v>
      </c>
      <c r="D59" s="16">
        <f t="shared" si="2"/>
        <v>16.040788399143622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420.80127000000005</v>
      </c>
      <c r="D60" s="16">
        <f t="shared" si="2"/>
        <v>7.6788552919708044</v>
      </c>
    </row>
    <row r="61" spans="1:4" ht="15.75" x14ac:dyDescent="0.25">
      <c r="A61" s="7" t="s">
        <v>52</v>
      </c>
      <c r="B61" s="12">
        <v>4200</v>
      </c>
      <c r="C61" s="12">
        <v>349.99650000000003</v>
      </c>
      <c r="D61" s="16">
        <f t="shared" si="2"/>
        <v>8.3332499999999996</v>
      </c>
    </row>
    <row r="62" spans="1:4" ht="15.75" x14ac:dyDescent="0.25">
      <c r="A62" s="7" t="s">
        <v>53</v>
      </c>
      <c r="B62" s="12">
        <v>1280</v>
      </c>
      <c r="C62" s="12">
        <v>70.804770000000005</v>
      </c>
      <c r="D62" s="16">
        <f t="shared" si="2"/>
        <v>5.5316226562499997</v>
      </c>
    </row>
    <row r="63" spans="1:4" s="6" customFormat="1" ht="31.5" x14ac:dyDescent="0.25">
      <c r="A63" s="5" t="s">
        <v>55</v>
      </c>
      <c r="B63" s="11">
        <f>B64+B65</f>
        <v>101873</v>
      </c>
      <c r="C63" s="11">
        <f>C64+C65</f>
        <v>16977.5</v>
      </c>
      <c r="D63" s="17">
        <f>C63/B63*100</f>
        <v>16.665357847516024</v>
      </c>
    </row>
    <row r="64" spans="1:4" s="6" customFormat="1" ht="31.5" x14ac:dyDescent="0.25">
      <c r="A64" s="7" t="s">
        <v>54</v>
      </c>
      <c r="B64" s="12">
        <v>101873</v>
      </c>
      <c r="C64" s="12">
        <v>16977.5</v>
      </c>
      <c r="D64" s="16">
        <f t="shared" si="2"/>
        <v>16.665357847516024</v>
      </c>
    </row>
    <row r="65" spans="1:4" s="6" customFormat="1" ht="15.75" x14ac:dyDescent="0.25">
      <c r="A65" s="7" t="s">
        <v>57</v>
      </c>
      <c r="B65" s="12"/>
      <c r="C65" s="12"/>
      <c r="D65" s="16"/>
    </row>
    <row r="66" spans="1:4" ht="15.75" x14ac:dyDescent="0.25">
      <c r="A66" s="5" t="s">
        <v>25</v>
      </c>
      <c r="B66" s="11">
        <f>B63+B60+B58+B54+B52+B46+B39+B34+B32+B30+B23+B44</f>
        <v>2175636.3217299995</v>
      </c>
      <c r="C66" s="11">
        <f>C63+C60+C58+C54+C52+C46+C39+C34+C32+C30+C23+C44</f>
        <v>313997.40093999996</v>
      </c>
      <c r="D66" s="17">
        <f>C66/B66*100</f>
        <v>14.432439732864857</v>
      </c>
    </row>
    <row r="67" spans="1:4" ht="15.75" x14ac:dyDescent="0.25">
      <c r="A67" s="5" t="s">
        <v>26</v>
      </c>
      <c r="B67" s="11">
        <f>B20-B66</f>
        <v>-20742.499999999534</v>
      </c>
      <c r="C67" s="11">
        <f>C20-C66</f>
        <v>-84890.744519999978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2023-03-06T05:30:44Z</dcterms:modified>
</cp:coreProperties>
</file>