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DAD9661-A431-4610-9DFC-7A508EF5A053}" xr6:coauthVersionLast="45" xr6:coauthVersionMax="45" xr10:uidLastSave="{00000000-0000-0000-0000-000000000000}"/>
  <bookViews>
    <workbookView xWindow="-30" yWindow="75" windowWidth="16110" windowHeight="1422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D58" i="3" l="1"/>
  <c r="C57" i="3"/>
  <c r="B57" i="3"/>
  <c r="D57" i="3" l="1"/>
  <c r="C22" i="3"/>
  <c r="B22" i="3"/>
  <c r="D42" i="3" l="1"/>
  <c r="D23" i="3" l="1"/>
  <c r="D24" i="3"/>
  <c r="D26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5" i="3"/>
  <c r="D54" i="3"/>
  <c r="D62" i="3"/>
  <c r="D61" i="3"/>
  <c r="C5" i="3"/>
  <c r="B5" i="3"/>
  <c r="C45" i="3"/>
  <c r="B45" i="3"/>
  <c r="C33" i="3"/>
  <c r="B33" i="3"/>
  <c r="D33" i="3" l="1"/>
  <c r="D45" i="3"/>
  <c r="D5" i="3"/>
  <c r="C19" i="3"/>
  <c r="B19" i="3"/>
  <c r="C63" i="3"/>
  <c r="B63" i="3"/>
  <c r="D64" i="3"/>
  <c r="B38" i="3"/>
  <c r="C29" i="3"/>
  <c r="B29" i="3"/>
  <c r="C60" i="3"/>
  <c r="B60" i="3"/>
  <c r="C53" i="3"/>
  <c r="B53" i="3"/>
  <c r="C51" i="3"/>
  <c r="B51" i="3"/>
  <c r="C38" i="3"/>
  <c r="C31" i="3"/>
  <c r="B31" i="3"/>
  <c r="D29" i="3" l="1"/>
  <c r="B66" i="3"/>
  <c r="B67" i="3" s="1"/>
  <c r="C66" i="3"/>
  <c r="C67" i="3" s="1"/>
  <c r="D60" i="3"/>
  <c r="D31" i="3"/>
  <c r="D38" i="3"/>
  <c r="D63" i="3"/>
  <c r="D53" i="3"/>
  <c r="D51" i="3"/>
  <c r="D19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<sst xmlns="http://schemas.openxmlformats.org/spreadsheetml/2006/main" count="69" uniqueCount="69">
  <si>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</si>
  <si>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</si>
  <si>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</si>
  <si>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</si>
  <si>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</si>
  <si>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</si>
  <si>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</si>
  <si>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</si>
  <si>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</si>
  <si>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</si>
  <si>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</si>
  <si>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</si>
  <si>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</si>
  <si>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</si>
  <si>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</si>
  <si>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</si>
  <si>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</si>
  <si>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</si>
  <si>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</si>
  <si>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</si>
  <si>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</si>
  <si>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</si>
  <si>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</si>
  <si>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</si>
  <si>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</si>
  <si>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</si>
  <si>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</si>
  <si>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</si>
  <si>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</si>
  <si>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</si>
  <si>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</si>
  <si>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</si>
  <si>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</si>
  <si>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</si>
  <si>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</si>
  <si>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</si>
  <si>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</si>
  <si>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</si>
  <si>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</si>
  <si>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</si>
  <si>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</si>
  <si>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</si>
  <si>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</si>
  <si>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</si>
  <si>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</si>
  <si>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</si>
  <si>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</si>
  <si>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</si>
  <si>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</si>
  <si>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</si>
  <si>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</si>
  <si>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</si>
  <si>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</si>
  <si>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</si>
  <si>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</si>
  <si>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</si>
  <si>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</si>
  <si>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</si>
  <si>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</si>
  <si>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</si>
  <si>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</si>
  <si>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</si>
  <si>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</si>
  <si>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0105 - Судебная систем</t>
  </si>
  <si>
    <t>0107 - Обеспечение проведения выборов и референдумов</t>
  </si>
  <si>
    <t>План на 2024 год</t>
  </si>
  <si>
    <t>Отчет за текущий период 2024 года</t>
  </si>
  <si>
    <t>1103 - Спорт высших достижений</t>
  </si>
  <si>
    <t>Отчет об исполнении  бюджета муниципального  района Мелеузовский район Республики Башкортостан за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</si>
</sst>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6" zoomScaleNormal="100" workbookViewId="0">
      <selection activeCell="C59" sqref="C59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68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1025400</v>
      </c>
      <c r="C5" s="13">
        <f>SUM(C6:C17)</f>
        <v>204827.51539000002</v>
      </c>
      <c r="D5" s="17">
        <f>C5/B5*100</f>
        <v>19.975376964111568</v>
      </c>
    </row>
    <row r="6" spans="1:4" ht="15.75" x14ac:dyDescent="0.25">
      <c r="A6" s="7" t="s">
        <v>4</v>
      </c>
      <c r="B6" s="14">
        <v>545136</v>
      </c>
      <c r="C6" s="14">
        <v>113466.14720000001</v>
      </c>
      <c r="D6" s="16">
        <f t="shared" ref="D6:D18" si="0">C6/B6*100</f>
        <v>20.814282527662822</v>
      </c>
    </row>
    <row r="7" spans="1:4" ht="31.5" x14ac:dyDescent="0.25">
      <c r="A7" s="7" t="s">
        <v>58</v>
      </c>
      <c r="B7" s="14">
        <v>31791</v>
      </c>
      <c r="C7" s="14">
        <v>7575.5353299999997</v>
      </c>
      <c r="D7" s="16">
        <f t="shared" si="0"/>
        <v>23.829182252838855</v>
      </c>
    </row>
    <row r="8" spans="1:4" ht="15.75" x14ac:dyDescent="0.25">
      <c r="A8" s="7" t="s">
        <v>5</v>
      </c>
      <c r="B8" s="14">
        <v>274482</v>
      </c>
      <c r="C8" s="14">
        <v>47003.085950000001</v>
      </c>
      <c r="D8" s="16">
        <f t="shared" si="0"/>
        <v>17.124287184587697</v>
      </c>
    </row>
    <row r="9" spans="1:4" ht="15.75" x14ac:dyDescent="0.25">
      <c r="A9" s="7" t="s">
        <v>6</v>
      </c>
      <c r="B9" s="14">
        <v>21465</v>
      </c>
      <c r="C9" s="14">
        <v>2436.7085900000002</v>
      </c>
      <c r="D9" s="16"/>
    </row>
    <row r="10" spans="1:4" ht="15.75" x14ac:dyDescent="0.25">
      <c r="A10" s="7" t="s">
        <v>28</v>
      </c>
      <c r="B10" s="14">
        <v>4600</v>
      </c>
      <c r="C10" s="14">
        <v>201.13230999999999</v>
      </c>
      <c r="D10" s="16">
        <f t="shared" si="0"/>
        <v>4.3724415217391304</v>
      </c>
    </row>
    <row r="11" spans="1:4" ht="15.75" x14ac:dyDescent="0.25">
      <c r="A11" s="7" t="s">
        <v>7</v>
      </c>
      <c r="B11" s="14">
        <v>13027</v>
      </c>
      <c r="C11" s="14">
        <v>2813.16419</v>
      </c>
      <c r="D11" s="16">
        <f t="shared" si="0"/>
        <v>21.59487364704076</v>
      </c>
    </row>
    <row r="12" spans="1:4" ht="31.5" x14ac:dyDescent="0.25">
      <c r="A12" s="7" t="s">
        <v>8</v>
      </c>
      <c r="B12" s="14">
        <v>100610</v>
      </c>
      <c r="C12" s="14">
        <v>20271.740900000001</v>
      </c>
      <c r="D12" s="16">
        <f t="shared" si="0"/>
        <v>20.148833018586622</v>
      </c>
    </row>
    <row r="13" spans="1:4" ht="15.75" x14ac:dyDescent="0.25">
      <c r="A13" s="7" t="s">
        <v>9</v>
      </c>
      <c r="B13" s="14">
        <v>5100</v>
      </c>
      <c r="C13" s="14">
        <v>4624.8234400000001</v>
      </c>
      <c r="D13" s="16">
        <f t="shared" si="0"/>
        <v>90.682812549019616</v>
      </c>
    </row>
    <row r="14" spans="1:4" ht="15.75" x14ac:dyDescent="0.25">
      <c r="A14" s="7" t="s">
        <v>29</v>
      </c>
      <c r="B14" s="14">
        <v>9500</v>
      </c>
      <c r="C14" s="14">
        <v>688.90242000000001</v>
      </c>
      <c r="D14" s="16">
        <f t="shared" si="0"/>
        <v>7.2516044210526323</v>
      </c>
    </row>
    <row r="15" spans="1:4" ht="15.75" x14ac:dyDescent="0.25">
      <c r="A15" s="7" t="s">
        <v>10</v>
      </c>
      <c r="B15" s="14">
        <v>14053</v>
      </c>
      <c r="C15" s="14">
        <v>5411.5782900000004</v>
      </c>
      <c r="D15" s="16">
        <f t="shared" si="0"/>
        <v>38.508349035793074</v>
      </c>
    </row>
    <row r="16" spans="1:4" ht="15.75" x14ac:dyDescent="0.25">
      <c r="A16" s="7" t="s">
        <v>11</v>
      </c>
      <c r="B16" s="14">
        <v>2560</v>
      </c>
      <c r="C16" s="14">
        <v>336.36856</v>
      </c>
      <c r="D16" s="16">
        <f t="shared" si="0"/>
        <v>13.139396875000001</v>
      </c>
    </row>
    <row r="17" spans="1:4" ht="15.75" x14ac:dyDescent="0.25">
      <c r="A17" s="7" t="s">
        <v>12</v>
      </c>
      <c r="B17" s="14">
        <v>3076</v>
      </c>
      <c r="C17" s="14">
        <v>-1.6717900000000001</v>
      </c>
      <c r="D17" s="16">
        <v>0</v>
      </c>
    </row>
    <row r="18" spans="1:4" s="6" customFormat="1" ht="15.75" x14ac:dyDescent="0.25">
      <c r="A18" s="5" t="s">
        <v>13</v>
      </c>
      <c r="B18" s="14">
        <v>1503838.5935500001</v>
      </c>
      <c r="C18" s="14">
        <v>293682.81705999997</v>
      </c>
      <c r="D18" s="16">
        <f t="shared" si="0"/>
        <v>19.528878851734</v>
      </c>
    </row>
    <row r="19" spans="1:4" s="6" customFormat="1" ht="15.75" x14ac:dyDescent="0.25">
      <c r="A19" s="5" t="s">
        <v>14</v>
      </c>
      <c r="B19" s="15">
        <f>B18+B5</f>
        <v>2529238.5935500003</v>
      </c>
      <c r="C19" s="15">
        <f>C18+C5</f>
        <v>498510.33244999999</v>
      </c>
      <c r="D19" s="17">
        <f>C19/B19*100</f>
        <v>19.709897426098443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B23+B24+B25+B26+B27+B28</f>
        <v>192055.04749999999</v>
      </c>
      <c r="C22" s="11">
        <f>C23+C24+C25+C26+C27+C28</f>
        <v>23733.011870000002</v>
      </c>
      <c r="D22" s="17">
        <f t="shared" ref="D22:D30" si="1">C22/B22*100</f>
        <v>12.357400744700554</v>
      </c>
    </row>
    <row r="23" spans="1:4" ht="47.25" x14ac:dyDescent="0.25">
      <c r="A23" s="7" t="s">
        <v>30</v>
      </c>
      <c r="B23" s="12">
        <v>5880</v>
      </c>
      <c r="C23" s="12">
        <v>933.32185000000004</v>
      </c>
      <c r="D23" s="18">
        <f t="shared" si="1"/>
        <v>15.872820578231291</v>
      </c>
    </row>
    <row r="24" spans="1:4" ht="47.25" x14ac:dyDescent="0.25">
      <c r="A24" s="7" t="s">
        <v>31</v>
      </c>
      <c r="B24" s="12">
        <v>133748</v>
      </c>
      <c r="C24" s="12">
        <v>17397.06206</v>
      </c>
      <c r="D24" s="18">
        <f t="shared" si="1"/>
        <v>13.00734370607411</v>
      </c>
    </row>
    <row r="25" spans="1:4" ht="15.75" x14ac:dyDescent="0.25">
      <c r="A25" s="7" t="s">
        <v>63</v>
      </c>
      <c r="B25" s="12">
        <v>19.899999999999999</v>
      </c>
      <c r="C25" s="12"/>
      <c r="D25" s="18"/>
    </row>
    <row r="26" spans="1:4" ht="15.75" x14ac:dyDescent="0.25">
      <c r="A26" s="7" t="s">
        <v>64</v>
      </c>
      <c r="B26" s="12">
        <v>4000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1000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47407.147499999999</v>
      </c>
      <c r="C28" s="12">
        <v>5402.6279599999998</v>
      </c>
      <c r="D28" s="18">
        <f t="shared" si="1"/>
        <v>11.396230832070206</v>
      </c>
    </row>
    <row r="29" spans="1:4" s="6" customFormat="1" ht="15.75" x14ac:dyDescent="0.25">
      <c r="A29" s="5" t="s">
        <v>17</v>
      </c>
      <c r="B29" s="11">
        <f>B30</f>
        <v>3178.8</v>
      </c>
      <c r="C29" s="11">
        <f>C30</f>
        <v>794.7</v>
      </c>
      <c r="D29" s="17">
        <f t="shared" si="1"/>
        <v>25</v>
      </c>
    </row>
    <row r="30" spans="1:4" ht="15.75" x14ac:dyDescent="0.25">
      <c r="A30" s="7" t="s">
        <v>34</v>
      </c>
      <c r="B30" s="12">
        <v>3178.8</v>
      </c>
      <c r="C30" s="12">
        <v>794.7</v>
      </c>
      <c r="D30" s="17">
        <f t="shared" si="1"/>
        <v>25</v>
      </c>
    </row>
    <row r="31" spans="1:4" s="6" customFormat="1" ht="15.75" x14ac:dyDescent="0.25">
      <c r="A31" s="5" t="s">
        <v>18</v>
      </c>
      <c r="B31" s="11">
        <f>B32</f>
        <v>7363</v>
      </c>
      <c r="C31" s="11">
        <f>C32</f>
        <v>1068.29791</v>
      </c>
      <c r="D31" s="17">
        <f>C31/B31*100</f>
        <v>14.509003259540949</v>
      </c>
    </row>
    <row r="32" spans="1:4" ht="31.5" x14ac:dyDescent="0.25">
      <c r="A32" s="7" t="s">
        <v>62</v>
      </c>
      <c r="B32" s="12">
        <v>7363</v>
      </c>
      <c r="C32" s="12">
        <v>1068.29791</v>
      </c>
      <c r="D32" s="16">
        <f t="shared" ref="D32:D64" si="2">C32/B32*100</f>
        <v>14.509003259540949</v>
      </c>
    </row>
    <row r="33" spans="1:4" s="6" customFormat="1" ht="15.75" x14ac:dyDescent="0.25">
      <c r="A33" s="5" t="s">
        <v>19</v>
      </c>
      <c r="B33" s="11">
        <f>SUM(B34:B37)</f>
        <v>210977.40534</v>
      </c>
      <c r="C33" s="11">
        <f>SUM(C34:C37)</f>
        <v>11574.92699</v>
      </c>
      <c r="D33" s="17">
        <f>C33/B33*100</f>
        <v>5.4863348856463858</v>
      </c>
    </row>
    <row r="34" spans="1:4" ht="15.75" x14ac:dyDescent="0.25">
      <c r="A34" s="7" t="s">
        <v>35</v>
      </c>
      <c r="B34" s="12">
        <v>9308</v>
      </c>
      <c r="C34" s="12">
        <v>830.74998000000005</v>
      </c>
      <c r="D34" s="16">
        <f t="shared" si="2"/>
        <v>8.9251179630425455</v>
      </c>
    </row>
    <row r="35" spans="1:4" ht="15.75" x14ac:dyDescent="0.25">
      <c r="A35" s="7" t="s">
        <v>36</v>
      </c>
      <c r="B35" s="12">
        <v>12400</v>
      </c>
      <c r="C35" s="12">
        <v>1937.95427</v>
      </c>
      <c r="D35" s="16">
        <f t="shared" si="2"/>
        <v>15.628663467741935</v>
      </c>
    </row>
    <row r="36" spans="1:4" ht="15.75" x14ac:dyDescent="0.25">
      <c r="A36" s="7" t="s">
        <v>37</v>
      </c>
      <c r="B36" s="12">
        <v>169215.82149999999</v>
      </c>
      <c r="C36" s="12">
        <v>6829.45874</v>
      </c>
      <c r="D36" s="16">
        <f t="shared" si="2"/>
        <v>4.0359457404519361</v>
      </c>
    </row>
    <row r="37" spans="1:4" ht="15.75" x14ac:dyDescent="0.25">
      <c r="A37" s="7" t="s">
        <v>38</v>
      </c>
      <c r="B37" s="12">
        <v>20053.583839999999</v>
      </c>
      <c r="C37" s="12">
        <v>1976.7639999999999</v>
      </c>
      <c r="D37" s="16">
        <f t="shared" si="2"/>
        <v>9.8574101057040782</v>
      </c>
    </row>
    <row r="38" spans="1:4" s="6" customFormat="1" ht="15.75" x14ac:dyDescent="0.25">
      <c r="A38" s="5" t="s">
        <v>20</v>
      </c>
      <c r="B38" s="11">
        <f>B39+B40+B41+B42</f>
        <v>99646.272930000006</v>
      </c>
      <c r="C38" s="11">
        <f>C39+C40+C41+C42</f>
        <v>5346.5222800000001</v>
      </c>
      <c r="D38" s="17">
        <f>C38/B38*100</f>
        <v>5.3655015112866797</v>
      </c>
    </row>
    <row r="39" spans="1:4" ht="15.75" x14ac:dyDescent="0.25">
      <c r="A39" s="7" t="s">
        <v>39</v>
      </c>
      <c r="B39" s="12">
        <v>1875</v>
      </c>
      <c r="C39" s="12">
        <v>408.39600000000002</v>
      </c>
      <c r="D39" s="16">
        <f t="shared" si="2"/>
        <v>21.781120000000001</v>
      </c>
    </row>
    <row r="40" spans="1:4" ht="15.75" x14ac:dyDescent="0.25">
      <c r="A40" s="7" t="s">
        <v>40</v>
      </c>
      <c r="B40" s="12">
        <v>39060.582909999997</v>
      </c>
      <c r="C40" s="12">
        <v>754.03485999999998</v>
      </c>
      <c r="D40" s="16">
        <f t="shared" si="2"/>
        <v>1.9304239819906981</v>
      </c>
    </row>
    <row r="41" spans="1:4" ht="15.75" x14ac:dyDescent="0.25">
      <c r="A41" s="7" t="s">
        <v>41</v>
      </c>
      <c r="B41" s="12">
        <v>50610.690020000002</v>
      </c>
      <c r="C41" s="12">
        <v>2159.0914200000002</v>
      </c>
      <c r="D41" s="16">
        <f t="shared" si="2"/>
        <v>4.2660778170516629</v>
      </c>
    </row>
    <row r="42" spans="1:4" ht="15.75" x14ac:dyDescent="0.25">
      <c r="A42" s="7" t="s">
        <v>42</v>
      </c>
      <c r="B42" s="12">
        <v>8100</v>
      </c>
      <c r="C42" s="12">
        <v>2025</v>
      </c>
      <c r="D42" s="16">
        <f t="shared" si="2"/>
        <v>25</v>
      </c>
    </row>
    <row r="43" spans="1:4" s="6" customFormat="1" ht="15.75" x14ac:dyDescent="0.25">
      <c r="A43" s="5" t="s">
        <v>60</v>
      </c>
      <c r="B43" s="11">
        <f>B44</f>
        <v>8200</v>
      </c>
      <c r="C43" s="11">
        <f t="shared" ref="C43:D43" si="3">C44</f>
        <v>1097</v>
      </c>
      <c r="D43" s="11">
        <f t="shared" si="3"/>
        <v>0</v>
      </c>
    </row>
    <row r="44" spans="1:4" ht="15.75" x14ac:dyDescent="0.25">
      <c r="A44" s="7" t="s">
        <v>61</v>
      </c>
      <c r="B44" s="12">
        <v>8200</v>
      </c>
      <c r="C44" s="12">
        <v>1097</v>
      </c>
      <c r="D44" s="16"/>
    </row>
    <row r="45" spans="1:4" s="6" customFormat="1" ht="15.75" x14ac:dyDescent="0.25">
      <c r="A45" s="5" t="s">
        <v>21</v>
      </c>
      <c r="B45" s="11">
        <f>SUM(B46:B50)</f>
        <v>1595469.8870300001</v>
      </c>
      <c r="C45" s="11">
        <f>SUM(C46:C50)</f>
        <v>349936.89916999999</v>
      </c>
      <c r="D45" s="17">
        <f>C45/B45*100</f>
        <v>21.933155994652754</v>
      </c>
    </row>
    <row r="46" spans="1:4" ht="15.75" x14ac:dyDescent="0.25">
      <c r="A46" s="7" t="s">
        <v>43</v>
      </c>
      <c r="B46" s="12">
        <v>488364.49737</v>
      </c>
      <c r="C46" s="12">
        <v>113920.04707</v>
      </c>
      <c r="D46" s="16">
        <f t="shared" si="2"/>
        <v>23.32684863119578</v>
      </c>
    </row>
    <row r="47" spans="1:4" ht="15.75" x14ac:dyDescent="0.25">
      <c r="A47" s="7" t="s">
        <v>44</v>
      </c>
      <c r="B47" s="12">
        <v>868055.37416999997</v>
      </c>
      <c r="C47" s="12">
        <v>188616.47834</v>
      </c>
      <c r="D47" s="16">
        <f t="shared" si="2"/>
        <v>21.728622845097593</v>
      </c>
    </row>
    <row r="48" spans="1:4" ht="15.75" x14ac:dyDescent="0.25">
      <c r="A48" s="7" t="s">
        <v>59</v>
      </c>
      <c r="B48" s="12">
        <v>135782.29999999999</v>
      </c>
      <c r="C48" s="12">
        <v>33628.824809999998</v>
      </c>
      <c r="D48" s="16">
        <f t="shared" si="2"/>
        <v>24.766722032253099</v>
      </c>
    </row>
    <row r="49" spans="1:4" ht="15.75" x14ac:dyDescent="0.25">
      <c r="A49" s="7" t="s">
        <v>46</v>
      </c>
      <c r="B49" s="12">
        <v>17270</v>
      </c>
      <c r="C49" s="12">
        <v>3780.2499899999998</v>
      </c>
      <c r="D49" s="16">
        <f t="shared" si="2"/>
        <v>21.889114012738851</v>
      </c>
    </row>
    <row r="50" spans="1:4" ht="15.75" x14ac:dyDescent="0.25">
      <c r="A50" s="8" t="s">
        <v>45</v>
      </c>
      <c r="B50" s="12">
        <v>85997.715490000002</v>
      </c>
      <c r="C50" s="12">
        <v>9991.2989600000001</v>
      </c>
      <c r="D50" s="16">
        <f t="shared" si="2"/>
        <v>11.618098112340915</v>
      </c>
    </row>
    <row r="51" spans="1:4" s="6" customFormat="1" ht="15.75" x14ac:dyDescent="0.25">
      <c r="A51" s="5" t="s">
        <v>22</v>
      </c>
      <c r="B51" s="11">
        <f>B52</f>
        <v>127008.82617</v>
      </c>
      <c r="C51" s="11">
        <f>C52</f>
        <v>29438.95954</v>
      </c>
      <c r="D51" s="17">
        <f>C51/B51*100</f>
        <v>23.178672244869233</v>
      </c>
    </row>
    <row r="52" spans="1:4" ht="15.75" x14ac:dyDescent="0.25">
      <c r="A52" s="7" t="s">
        <v>47</v>
      </c>
      <c r="B52" s="12">
        <v>127008.82617</v>
      </c>
      <c r="C52" s="12">
        <v>29438.95954</v>
      </c>
      <c r="D52" s="16">
        <f t="shared" si="2"/>
        <v>23.178672244869233</v>
      </c>
    </row>
    <row r="53" spans="1:4" s="6" customFormat="1" ht="15.75" x14ac:dyDescent="0.25">
      <c r="A53" s="5" t="s">
        <v>56</v>
      </c>
      <c r="B53" s="11">
        <f>B54+B55+B56</f>
        <v>162850.82321999999</v>
      </c>
      <c r="C53" s="11">
        <f>C54+C55+C56</f>
        <v>15347.919110000001</v>
      </c>
      <c r="D53" s="17">
        <f>C53/B53*100</f>
        <v>9.42452657378713</v>
      </c>
    </row>
    <row r="54" spans="1:4" ht="15.75" x14ac:dyDescent="0.25">
      <c r="A54" s="7" t="s">
        <v>48</v>
      </c>
      <c r="B54" s="12">
        <v>3448.8276000000001</v>
      </c>
      <c r="C54" s="12">
        <v>805.93376000000001</v>
      </c>
      <c r="D54" s="16">
        <f t="shared" si="2"/>
        <v>23.368340012124701</v>
      </c>
    </row>
    <row r="55" spans="1:4" ht="15.75" x14ac:dyDescent="0.25">
      <c r="A55" s="7" t="s">
        <v>49</v>
      </c>
      <c r="B55" s="12">
        <v>3222.6480000000001</v>
      </c>
      <c r="C55" s="12">
        <v>0</v>
      </c>
      <c r="D55" s="16">
        <f t="shared" si="2"/>
        <v>0</v>
      </c>
    </row>
    <row r="56" spans="1:4" ht="15.75" x14ac:dyDescent="0.25">
      <c r="A56" s="7" t="s">
        <v>50</v>
      </c>
      <c r="B56" s="12">
        <v>156179.34761999999</v>
      </c>
      <c r="C56" s="12">
        <v>14541.985350000001</v>
      </c>
      <c r="D56" s="16">
        <f t="shared" si="2"/>
        <v>9.3110808641499183</v>
      </c>
    </row>
    <row r="57" spans="1:4" s="6" customFormat="1" ht="15.75" x14ac:dyDescent="0.25">
      <c r="A57" s="5" t="s">
        <v>23</v>
      </c>
      <c r="B57" s="11">
        <f>B58+B59</f>
        <v>66495</v>
      </c>
      <c r="C57" s="11">
        <f>C58+C59</f>
        <v>12967.499950000001</v>
      </c>
      <c r="D57" s="11">
        <f>C57/B57*100</f>
        <v>19.501466200466204</v>
      </c>
    </row>
    <row r="58" spans="1:4" ht="15.75" x14ac:dyDescent="0.25">
      <c r="A58" s="7" t="s">
        <v>51</v>
      </c>
      <c r="B58" s="12">
        <v>45076.839529999997</v>
      </c>
      <c r="C58" s="12">
        <v>8112.9598599999999</v>
      </c>
      <c r="D58" s="16">
        <f>C58/B58*100</f>
        <v>17.99806717727089</v>
      </c>
    </row>
    <row r="59" spans="1:4" ht="15.75" x14ac:dyDescent="0.25">
      <c r="A59" s="7" t="s">
        <v>67</v>
      </c>
      <c r="B59" s="12">
        <v>21418.160469999999</v>
      </c>
      <c r="C59" s="12">
        <v>4854.5400900000004</v>
      </c>
      <c r="D59" s="16"/>
    </row>
    <row r="60" spans="1:4" s="6" customFormat="1" ht="15.75" x14ac:dyDescent="0.25">
      <c r="A60" s="5" t="s">
        <v>24</v>
      </c>
      <c r="B60" s="11">
        <f>B61+B62</f>
        <v>5610</v>
      </c>
      <c r="C60" s="11">
        <f>C61+C62</f>
        <v>863.29949999999997</v>
      </c>
      <c r="D60" s="16">
        <f t="shared" si="2"/>
        <v>15.388582887700533</v>
      </c>
    </row>
    <row r="61" spans="1:4" ht="15.75" x14ac:dyDescent="0.25">
      <c r="A61" s="7" t="s">
        <v>52</v>
      </c>
      <c r="B61" s="12">
        <v>4300</v>
      </c>
      <c r="C61" s="12">
        <v>716.65949999999998</v>
      </c>
      <c r="D61" s="16">
        <f t="shared" si="2"/>
        <v>16.666499999999999</v>
      </c>
    </row>
    <row r="62" spans="1:4" ht="15.75" x14ac:dyDescent="0.25">
      <c r="A62" s="7" t="s">
        <v>53</v>
      </c>
      <c r="B62" s="12">
        <v>1310</v>
      </c>
      <c r="C62" s="12">
        <v>146.63999999999999</v>
      </c>
      <c r="D62" s="16">
        <f t="shared" si="2"/>
        <v>11.193893129770991</v>
      </c>
    </row>
    <row r="63" spans="1:4" s="6" customFormat="1" ht="31.5" x14ac:dyDescent="0.25">
      <c r="A63" s="5" t="s">
        <v>55</v>
      </c>
      <c r="B63" s="11">
        <f>B64+B65</f>
        <v>126019.7</v>
      </c>
      <c r="C63" s="11">
        <f>C64+C65</f>
        <v>30488.982</v>
      </c>
      <c r="D63" s="17">
        <f>C63/B63*100</f>
        <v>24.193822077024464</v>
      </c>
    </row>
    <row r="64" spans="1:4" s="6" customFormat="1" ht="31.5" x14ac:dyDescent="0.25">
      <c r="A64" s="7" t="s">
        <v>54</v>
      </c>
      <c r="B64" s="12">
        <v>121956</v>
      </c>
      <c r="C64" s="12">
        <v>30488.982</v>
      </c>
      <c r="D64" s="16">
        <f t="shared" si="2"/>
        <v>24.999985240578571</v>
      </c>
    </row>
    <row r="65" spans="1:4" s="6" customFormat="1" ht="15.75" x14ac:dyDescent="0.25">
      <c r="A65" s="7" t="s">
        <v>57</v>
      </c>
      <c r="B65" s="12">
        <v>4063.7</v>
      </c>
      <c r="C65" s="12"/>
      <c r="D65" s="16"/>
    </row>
    <row r="66" spans="1:4" ht="15.75" x14ac:dyDescent="0.25">
      <c r="A66" s="5" t="s">
        <v>25</v>
      </c>
      <c r="B66" s="11">
        <f>B63+B60+B57+B53+B51+B45+B38+B33+B31+B29+B22+B43</f>
        <v>2604874.7621899997</v>
      </c>
      <c r="C66" s="11">
        <f>C63+C60+C57+C53+C51+C45+C38+C33+C31+C29+C22+C43</f>
        <v>482658.01831999997</v>
      </c>
      <c r="D66" s="17">
        <f>C66/B66*100</f>
        <v>18.529029699462953</v>
      </c>
    </row>
    <row r="67" spans="1:4" ht="15.75" x14ac:dyDescent="0.25">
      <c r="A67" s="5" t="s">
        <v>26</v>
      </c>
      <c r="B67" s="11">
        <f>B19-B66</f>
        <v>-75636.168639999349</v>
      </c>
      <c r="C67" s="11">
        <f>C19-C66</f>
        <v>15852.314130000013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2024-04-15T11:47:14Z</dcterms:modified>
</cp:coreProperties>
</file>