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33AA9C2-BA4F-49A3-9C38-D61954335341}" xr6:coauthVersionLast="45" xr6:coauthVersionMax="45" xr10:uidLastSave="{00000000-0000-0000-0000-000000000000}"/>
  <bookViews>
    <workbookView xWindow="4095" yWindow="660" windowWidth="18495" windowHeight="142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F46" i="1" l="1"/>
  <c r="F43" i="1"/>
  <c r="F40" i="1"/>
  <c r="F36" i="1"/>
  <c r="F34" i="1"/>
  <c r="F28" i="1"/>
  <c r="F26" i="1"/>
  <c r="F21" i="1"/>
  <c r="F16" i="1"/>
  <c r="F14" i="1"/>
  <c r="F12" i="1"/>
  <c r="F5" i="1"/>
  <c r="D46" i="1"/>
  <c r="D49" i="1" s="1"/>
  <c r="D43" i="1"/>
  <c r="D40" i="1"/>
  <c r="D36" i="1"/>
  <c r="D34" i="1"/>
  <c r="D28" i="1"/>
  <c r="D26" i="1"/>
  <c r="D21" i="1"/>
  <c r="D16" i="1"/>
  <c r="D14" i="1"/>
  <c r="D12" i="1"/>
  <c r="D5" i="1"/>
  <c r="E6" i="1" l="1"/>
  <c r="C46" i="1"/>
  <c r="C43" i="1"/>
  <c r="C36" i="1"/>
  <c r="C34" i="1"/>
  <c r="C28" i="1"/>
  <c r="C26" i="1"/>
  <c r="C21" i="1"/>
  <c r="C16" i="1"/>
  <c r="C14" i="1"/>
  <c r="C12" i="1"/>
  <c r="C5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28" i="1"/>
  <c r="E49" i="1" l="1"/>
  <c r="G24" i="1" l="1"/>
  <c r="C49" i="1" l="1"/>
  <c r="G48" i="1"/>
  <c r="E5" i="1" l="1"/>
  <c r="G5" i="1" s="1"/>
  <c r="G27" i="1" l="1"/>
  <c r="G26" i="1" l="1"/>
  <c r="G40" i="1"/>
  <c r="G31" i="1" l="1"/>
  <c r="G11" i="1"/>
  <c r="G47" i="1"/>
  <c r="G45" i="1"/>
  <c r="G44" i="1"/>
  <c r="G41" i="1"/>
  <c r="G39" i="1"/>
  <c r="G38" i="1"/>
  <c r="G37" i="1"/>
  <c r="G35" i="1"/>
  <c r="G33" i="1"/>
  <c r="G32" i="1"/>
  <c r="G30" i="1"/>
  <c r="G29" i="1"/>
  <c r="G25" i="1"/>
  <c r="G23" i="1"/>
  <c r="G22" i="1"/>
  <c r="G20" i="1"/>
  <c r="G19" i="1"/>
  <c r="G18" i="1"/>
  <c r="G17" i="1"/>
  <c r="G15" i="1"/>
  <c r="G13" i="1"/>
  <c r="G7" i="1"/>
  <c r="G6" i="1"/>
  <c r="F49" i="1" l="1"/>
  <c r="G34" i="1"/>
  <c r="G21" i="1"/>
  <c r="G14" i="1"/>
  <c r="G12" i="1"/>
  <c r="G43" i="1"/>
  <c r="G16" i="1"/>
  <c r="G36" i="1"/>
  <c r="G46" i="1" l="1"/>
  <c r="G49" i="1"/>
  <c r="G28" i="1"/>
</calcChain>
</file>

<file path=xl/sharedStrings.xml><?xml version="1.0" encoding="utf-8"?>
<sst xmlns="http://schemas.openxmlformats.org/spreadsheetml/2006/main" count="98" uniqueCount="98">
  <si>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</si>
  <si>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</si>
  <si>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</si>
  <si>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</si>
  <si>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</si>
  <si>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</si>
  <si>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</si>
  <si>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</si>
  <si>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</si>
  <si>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</si>
  <si>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</si>
  <si>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</si>
  <si>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</si>
  <si>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</si>
  <si>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</si>
  <si>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</si>
  <si>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</si>
  <si>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</si>
  <si>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</si>
  <si>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</si>
  <si>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</si>
  <si>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</si>
  <si>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</si>
  <si>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</si>
  <si>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</si>
  <si>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</si>
  <si>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</si>
  <si>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</si>
  <si>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</si>
  <si>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</si>
  <si>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</si>
  <si>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</si>
  <si>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</si>
  <si>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</si>
  <si>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</si>
  <si>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</si>
  <si>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</si>
  <si>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</si>
  <si>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</si>
  <si>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</si>
  <si>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</si>
  <si>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</si>
  <si>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</si>
  <si>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</si>
  <si>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</si>
  <si>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</si>
  <si>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</si>
  <si>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</si>
  <si>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</si>
  <si>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</si>
  <si>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</si>
  <si>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</si>
  <si>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</si>
  <si>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</si>
  <si>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</si>
  <si>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</si>
  <si>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</si>
  <si>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</si>
  <si>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</si>
  <si>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</si>
  <si>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</si>
  <si>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</si>
  <si>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</si>
  <si>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</si>
  <si>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</si>
  <si>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</si>
  <si>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</si>
  <si>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</si>
  <si>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</si>
  <si>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</si>
  <si>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</si>
  <si>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</si>
  <si>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</si>
  <si>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</si>
  <si>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</si>
  <si>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</si>
  <si>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</si>
  <si>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</si>
  <si>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</si>
  <si>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</si>
  <si>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</si>
  <si>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</si>
  <si>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</si>
  <si>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</si>
  <si>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</si>
  <si>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</si>
  <si>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</si>
  <si>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</si>
  <si>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</si>
  <si>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</si>
  <si>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</si>
  <si>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Обеспечение проведения выборов и референдумов</t>
  </si>
  <si>
    <t>0107</t>
  </si>
  <si>
    <t>Сведения об исполнении бюджета муниципального района Мелеузовский район Республики Башкортостан за 1 квартал 2024 года по расходам, в разрезе разделов и подразделов в сравнении с запланированными значениями на соответствующий период</t>
  </si>
  <si>
    <t>Текущий план на 1 квартал 2024 года</t>
  </si>
  <si>
    <t>Отчет за 1 квартал 2024  года</t>
  </si>
  <si>
    <t>Спорт высших достижений</t>
  </si>
  <si>
    <t>1103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</si>
</sst>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A25" zoomScale="86" zoomScaleNormal="91" zoomScaleSheetLayoutView="86" workbookViewId="0">
      <selection activeCell="A15" sqref="A15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6.5703125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18" t="s">
        <v>93</v>
      </c>
      <c r="B1" s="18"/>
      <c r="C1" s="18"/>
      <c r="D1" s="18"/>
      <c r="E1" s="18"/>
      <c r="F1" s="18"/>
      <c r="G1" s="18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19" t="s">
        <v>0</v>
      </c>
      <c r="G3" s="20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94</v>
      </c>
      <c r="F4" s="6" t="s">
        <v>95</v>
      </c>
      <c r="G4" s="6" t="s">
        <v>1</v>
      </c>
    </row>
    <row r="5" spans="1:7" s="8" customFormat="1" ht="15.75" x14ac:dyDescent="0.25">
      <c r="A5" s="7" t="s">
        <v>3</v>
      </c>
      <c r="B5" s="12" t="s">
        <v>41</v>
      </c>
      <c r="C5" s="21">
        <f>C6+C7+C8+C9+C10+C11</f>
        <v>176877</v>
      </c>
      <c r="D5" s="21">
        <f>D6+D7+D8+D9+D10+D11</f>
        <v>192055.04749999999</v>
      </c>
      <c r="E5" s="15">
        <f>D5/4</f>
        <v>48013.761874999997</v>
      </c>
      <c r="F5" s="21">
        <f>F6+F7+F8+F9+F10+F11</f>
        <v>23733.011870000002</v>
      </c>
      <c r="G5" s="15">
        <f>F5/E5*100</f>
        <v>49.429602978802215</v>
      </c>
    </row>
    <row r="6" spans="1:7" ht="47.25" customHeight="1" x14ac:dyDescent="0.25">
      <c r="A6" s="5" t="s">
        <v>4</v>
      </c>
      <c r="B6" s="13" t="s">
        <v>79</v>
      </c>
      <c r="C6" s="22">
        <v>5880</v>
      </c>
      <c r="D6" s="22">
        <v>5880</v>
      </c>
      <c r="E6" s="16">
        <f>D6/4</f>
        <v>1470</v>
      </c>
      <c r="F6" s="22">
        <v>933.32185000000004</v>
      </c>
      <c r="G6" s="16">
        <f t="shared" ref="G6:G49" si="0">F6/E6*100</f>
        <v>63.491282312925165</v>
      </c>
    </row>
    <row r="7" spans="1:7" ht="45.75" customHeight="1" x14ac:dyDescent="0.25">
      <c r="A7" s="5" t="s">
        <v>5</v>
      </c>
      <c r="B7" s="13" t="s">
        <v>42</v>
      </c>
      <c r="C7" s="22">
        <v>129918</v>
      </c>
      <c r="D7" s="22">
        <v>133748</v>
      </c>
      <c r="E7" s="16">
        <f t="shared" ref="E7:E49" si="1">D7/4</f>
        <v>33437</v>
      </c>
      <c r="F7" s="22">
        <v>17397.06206</v>
      </c>
      <c r="G7" s="16">
        <f t="shared" si="0"/>
        <v>52.02937482429644</v>
      </c>
    </row>
    <row r="8" spans="1:7" ht="15.75" customHeight="1" x14ac:dyDescent="0.25">
      <c r="A8" s="5" t="s">
        <v>86</v>
      </c>
      <c r="B8" s="13" t="s">
        <v>85</v>
      </c>
      <c r="C8" s="22">
        <v>19.899999999999999</v>
      </c>
      <c r="D8" s="22">
        <v>19.899999999999999</v>
      </c>
      <c r="E8" s="16">
        <f t="shared" si="1"/>
        <v>4.9749999999999996</v>
      </c>
      <c r="F8" s="22"/>
      <c r="G8" s="16">
        <v>0</v>
      </c>
    </row>
    <row r="9" spans="1:7" ht="15.75" customHeight="1" x14ac:dyDescent="0.25">
      <c r="A9" s="5" t="s">
        <v>91</v>
      </c>
      <c r="B9" s="13" t="s">
        <v>92</v>
      </c>
      <c r="C9" s="22">
        <v>4000</v>
      </c>
      <c r="D9" s="22">
        <v>4000</v>
      </c>
      <c r="E9" s="16">
        <f t="shared" si="1"/>
        <v>1000</v>
      </c>
      <c r="F9" s="22"/>
      <c r="G9" s="16"/>
    </row>
    <row r="10" spans="1:7" ht="15.75" x14ac:dyDescent="0.25">
      <c r="A10" s="5" t="s">
        <v>6</v>
      </c>
      <c r="B10" s="13" t="s">
        <v>43</v>
      </c>
      <c r="C10" s="22">
        <v>1000</v>
      </c>
      <c r="D10" s="22">
        <v>1000</v>
      </c>
      <c r="E10" s="16">
        <f t="shared" si="1"/>
        <v>250</v>
      </c>
      <c r="F10" s="22"/>
      <c r="G10" s="16">
        <v>0</v>
      </c>
    </row>
    <row r="11" spans="1:7" ht="21" customHeight="1" x14ac:dyDescent="0.25">
      <c r="A11" s="5" t="s">
        <v>7</v>
      </c>
      <c r="B11" s="13" t="s">
        <v>44</v>
      </c>
      <c r="C11" s="22">
        <v>36059.1</v>
      </c>
      <c r="D11" s="22">
        <v>47407.147499999999</v>
      </c>
      <c r="E11" s="16">
        <f t="shared" si="1"/>
        <v>11851.786875</v>
      </c>
      <c r="F11" s="22">
        <v>5402.6279599999998</v>
      </c>
      <c r="G11" s="16">
        <f t="shared" si="0"/>
        <v>45.584923328280823</v>
      </c>
    </row>
    <row r="12" spans="1:7" s="8" customFormat="1" ht="15.75" x14ac:dyDescent="0.25">
      <c r="A12" s="7" t="s">
        <v>8</v>
      </c>
      <c r="B12" s="12" t="s">
        <v>45</v>
      </c>
      <c r="C12" s="21">
        <f>C13</f>
        <v>3178.8</v>
      </c>
      <c r="D12" s="21">
        <f>D13</f>
        <v>3178.8</v>
      </c>
      <c r="E12" s="15">
        <f t="shared" si="1"/>
        <v>794.7</v>
      </c>
      <c r="F12" s="21">
        <f>F13</f>
        <v>794.7</v>
      </c>
      <c r="G12" s="15">
        <f t="shared" si="0"/>
        <v>100</v>
      </c>
    </row>
    <row r="13" spans="1:7" ht="21" customHeight="1" x14ac:dyDescent="0.25">
      <c r="A13" s="5" t="s">
        <v>9</v>
      </c>
      <c r="B13" s="13" t="s">
        <v>46</v>
      </c>
      <c r="C13" s="22">
        <v>3178.8</v>
      </c>
      <c r="D13" s="22">
        <v>3178.8</v>
      </c>
      <c r="E13" s="16">
        <f t="shared" si="1"/>
        <v>794.7</v>
      </c>
      <c r="F13" s="22">
        <v>794.7</v>
      </c>
      <c r="G13" s="16">
        <f t="shared" si="0"/>
        <v>100</v>
      </c>
    </row>
    <row r="14" spans="1:7" s="8" customFormat="1" ht="33" customHeight="1" x14ac:dyDescent="0.25">
      <c r="A14" s="7" t="s">
        <v>10</v>
      </c>
      <c r="B14" s="12" t="s">
        <v>47</v>
      </c>
      <c r="C14" s="21">
        <f>C15</f>
        <v>7363</v>
      </c>
      <c r="D14" s="21">
        <f>D15</f>
        <v>7363</v>
      </c>
      <c r="E14" s="15">
        <f t="shared" si="1"/>
        <v>1840.75</v>
      </c>
      <c r="F14" s="21">
        <f>F15</f>
        <v>1068.29791</v>
      </c>
      <c r="G14" s="15">
        <f t="shared" si="0"/>
        <v>58.036013038163794</v>
      </c>
    </row>
    <row r="15" spans="1:7" ht="38.25" customHeight="1" x14ac:dyDescent="0.25">
      <c r="A15" s="5" t="s">
        <v>90</v>
      </c>
      <c r="B15" s="13" t="s">
        <v>89</v>
      </c>
      <c r="C15" s="22">
        <v>7363</v>
      </c>
      <c r="D15" s="22">
        <v>7363</v>
      </c>
      <c r="E15" s="16">
        <f t="shared" si="1"/>
        <v>1840.75</v>
      </c>
      <c r="F15" s="22">
        <v>1068.29791</v>
      </c>
      <c r="G15" s="16">
        <f t="shared" si="0"/>
        <v>58.036013038163794</v>
      </c>
    </row>
    <row r="16" spans="1:7" s="8" customFormat="1" ht="18.75" customHeight="1" x14ac:dyDescent="0.25">
      <c r="A16" s="7" t="s">
        <v>11</v>
      </c>
      <c r="B16" s="12" t="s">
        <v>48</v>
      </c>
      <c r="C16" s="21">
        <f>SUM(C17:C20)</f>
        <v>165594.91183999999</v>
      </c>
      <c r="D16" s="21">
        <f>SUM(D17:D20)</f>
        <v>210977.40534</v>
      </c>
      <c r="E16" s="15">
        <f t="shared" si="1"/>
        <v>52744.351334999999</v>
      </c>
      <c r="F16" s="21">
        <f>SUM(F17:F20)</f>
        <v>11574.92699</v>
      </c>
      <c r="G16" s="15">
        <f t="shared" si="0"/>
        <v>21.945339542585543</v>
      </c>
    </row>
    <row r="17" spans="1:7" ht="17.25" customHeight="1" x14ac:dyDescent="0.25">
      <c r="A17" s="5" t="s">
        <v>12</v>
      </c>
      <c r="B17" s="13" t="s">
        <v>49</v>
      </c>
      <c r="C17" s="22">
        <v>8941</v>
      </c>
      <c r="D17" s="22">
        <v>9308</v>
      </c>
      <c r="E17" s="16">
        <f t="shared" si="1"/>
        <v>2327</v>
      </c>
      <c r="F17" s="22">
        <v>830.74998000000005</v>
      </c>
      <c r="G17" s="16">
        <f t="shared" si="0"/>
        <v>35.700471852170182</v>
      </c>
    </row>
    <row r="18" spans="1:7" ht="15.75" x14ac:dyDescent="0.25">
      <c r="A18" s="5" t="s">
        <v>13</v>
      </c>
      <c r="B18" s="13" t="s">
        <v>50</v>
      </c>
      <c r="C18" s="22">
        <v>12400</v>
      </c>
      <c r="D18" s="22">
        <v>12400</v>
      </c>
      <c r="E18" s="16">
        <f t="shared" si="1"/>
        <v>3100</v>
      </c>
      <c r="F18" s="22">
        <v>1937.95427</v>
      </c>
      <c r="G18" s="16">
        <f t="shared" si="0"/>
        <v>62.514653870967742</v>
      </c>
    </row>
    <row r="19" spans="1:7" ht="19.5" customHeight="1" x14ac:dyDescent="0.25">
      <c r="A19" s="5" t="s">
        <v>14</v>
      </c>
      <c r="B19" s="13" t="s">
        <v>51</v>
      </c>
      <c r="C19" s="22">
        <v>125687.32799999999</v>
      </c>
      <c r="D19" s="22">
        <v>169215.82149999999</v>
      </c>
      <c r="E19" s="16">
        <f t="shared" si="1"/>
        <v>42303.955374999998</v>
      </c>
      <c r="F19" s="22">
        <v>6829.45874</v>
      </c>
      <c r="G19" s="16">
        <f t="shared" si="0"/>
        <v>16.143782961807744</v>
      </c>
    </row>
    <row r="20" spans="1:7" ht="17.25" customHeight="1" x14ac:dyDescent="0.25">
      <c r="A20" s="5" t="s">
        <v>15</v>
      </c>
      <c r="B20" s="13" t="s">
        <v>52</v>
      </c>
      <c r="C20" s="22">
        <v>18566.583839999999</v>
      </c>
      <c r="D20" s="22">
        <v>20053.583839999999</v>
      </c>
      <c r="E20" s="16">
        <f t="shared" si="1"/>
        <v>5013.3959599999998</v>
      </c>
      <c r="F20" s="22">
        <v>1976.7639999999999</v>
      </c>
      <c r="G20" s="16">
        <f t="shared" si="0"/>
        <v>39.429640422816313</v>
      </c>
    </row>
    <row r="21" spans="1:7" s="8" customFormat="1" ht="15.75" customHeight="1" x14ac:dyDescent="0.25">
      <c r="A21" s="7" t="s">
        <v>16</v>
      </c>
      <c r="B21" s="12" t="s">
        <v>53</v>
      </c>
      <c r="C21" s="21">
        <f>C22+C23+C24+C25</f>
        <v>66278.381380000006</v>
      </c>
      <c r="D21" s="21">
        <f>D22+D23+D24+D25</f>
        <v>99646.272930000006</v>
      </c>
      <c r="E21" s="15">
        <f t="shared" si="1"/>
        <v>24911.568232500002</v>
      </c>
      <c r="F21" s="21">
        <f>F22+F23+F24+F25</f>
        <v>5346.5222800000001</v>
      </c>
      <c r="G21" s="15">
        <f t="shared" si="0"/>
        <v>21.462006045146719</v>
      </c>
    </row>
    <row r="22" spans="1:7" ht="15.75" x14ac:dyDescent="0.25">
      <c r="A22" s="5" t="s">
        <v>17</v>
      </c>
      <c r="B22" s="13" t="s">
        <v>54</v>
      </c>
      <c r="C22" s="22">
        <v>1500</v>
      </c>
      <c r="D22" s="22">
        <v>1875</v>
      </c>
      <c r="E22" s="16">
        <f t="shared" si="1"/>
        <v>468.75</v>
      </c>
      <c r="F22" s="22">
        <v>408.39600000000002</v>
      </c>
      <c r="G22" s="16">
        <f t="shared" si="0"/>
        <v>87.124480000000005</v>
      </c>
    </row>
    <row r="23" spans="1:7" ht="15.75" x14ac:dyDescent="0.25">
      <c r="A23" s="5" t="s">
        <v>18</v>
      </c>
      <c r="B23" s="13" t="s">
        <v>55</v>
      </c>
      <c r="C23" s="22">
        <v>9831.0037200000006</v>
      </c>
      <c r="D23" s="22">
        <v>39060.582909999997</v>
      </c>
      <c r="E23" s="16">
        <f t="shared" si="1"/>
        <v>9765.1457274999993</v>
      </c>
      <c r="F23" s="22">
        <v>754.03485999999998</v>
      </c>
      <c r="G23" s="16">
        <f t="shared" si="0"/>
        <v>7.7216959279627924</v>
      </c>
    </row>
    <row r="24" spans="1:7" ht="15.75" x14ac:dyDescent="0.25">
      <c r="A24" s="5" t="s">
        <v>19</v>
      </c>
      <c r="B24" s="13" t="s">
        <v>56</v>
      </c>
      <c r="C24" s="22">
        <v>46847.377659999998</v>
      </c>
      <c r="D24" s="22">
        <v>50610.690020000002</v>
      </c>
      <c r="E24" s="16">
        <f t="shared" si="1"/>
        <v>12652.672505</v>
      </c>
      <c r="F24" s="22">
        <v>2159.0914200000002</v>
      </c>
      <c r="G24" s="16">
        <f t="shared" ref="G24" si="2">F24/E24*100</f>
        <v>17.064311268206652</v>
      </c>
    </row>
    <row r="25" spans="1:7" ht="30" x14ac:dyDescent="0.25">
      <c r="A25" s="5" t="s">
        <v>87</v>
      </c>
      <c r="B25" s="13" t="s">
        <v>88</v>
      </c>
      <c r="C25" s="22">
        <v>8100</v>
      </c>
      <c r="D25" s="22">
        <v>8100</v>
      </c>
      <c r="E25" s="16">
        <f t="shared" si="1"/>
        <v>2025</v>
      </c>
      <c r="F25" s="22">
        <v>2025</v>
      </c>
      <c r="G25" s="16">
        <f t="shared" si="0"/>
        <v>100</v>
      </c>
    </row>
    <row r="26" spans="1:7" s="8" customFormat="1" ht="21" customHeight="1" x14ac:dyDescent="0.25">
      <c r="A26" s="7" t="s">
        <v>81</v>
      </c>
      <c r="B26" s="12" t="s">
        <v>83</v>
      </c>
      <c r="C26" s="21">
        <f>C27</f>
        <v>8200</v>
      </c>
      <c r="D26" s="21">
        <f>D27</f>
        <v>8200</v>
      </c>
      <c r="E26" s="15">
        <f t="shared" si="1"/>
        <v>2050</v>
      </c>
      <c r="F26" s="21">
        <f t="shared" ref="F26" si="3">F27</f>
        <v>1097</v>
      </c>
      <c r="G26" s="15">
        <f t="shared" si="0"/>
        <v>53.512195121951223</v>
      </c>
    </row>
    <row r="27" spans="1:7" ht="21" customHeight="1" x14ac:dyDescent="0.25">
      <c r="A27" s="5" t="s">
        <v>82</v>
      </c>
      <c r="B27" s="13" t="s">
        <v>84</v>
      </c>
      <c r="C27" s="22">
        <v>8200</v>
      </c>
      <c r="D27" s="22">
        <v>8200</v>
      </c>
      <c r="E27" s="16">
        <f t="shared" si="1"/>
        <v>2050</v>
      </c>
      <c r="F27" s="22">
        <v>1097</v>
      </c>
      <c r="G27" s="16">
        <f t="shared" si="0"/>
        <v>53.512195121951223</v>
      </c>
    </row>
    <row r="28" spans="1:7" s="8" customFormat="1" ht="15.75" x14ac:dyDescent="0.25">
      <c r="A28" s="7" t="s">
        <v>20</v>
      </c>
      <c r="B28" s="12" t="s">
        <v>57</v>
      </c>
      <c r="C28" s="21">
        <f>SUM(C29:C33)</f>
        <v>1555383.1783700001</v>
      </c>
      <c r="D28" s="21">
        <f>SUM(D29:D33)</f>
        <v>1595469.8870300001</v>
      </c>
      <c r="E28" s="15">
        <f t="shared" si="1"/>
        <v>398867.47175750002</v>
      </c>
      <c r="F28" s="21">
        <f>SUM(F29:F33)</f>
        <v>349936.89916999999</v>
      </c>
      <c r="G28" s="15">
        <f t="shared" si="0"/>
        <v>87.732623978611016</v>
      </c>
    </row>
    <row r="29" spans="1:7" ht="15.75" x14ac:dyDescent="0.25">
      <c r="A29" s="5" t="s">
        <v>21</v>
      </c>
      <c r="B29" s="13" t="s">
        <v>58</v>
      </c>
      <c r="C29" s="22">
        <v>475174.397</v>
      </c>
      <c r="D29" s="22">
        <v>488364.49737</v>
      </c>
      <c r="E29" s="16">
        <f t="shared" si="1"/>
        <v>122091.1243425</v>
      </c>
      <c r="F29" s="22">
        <v>113920.04707</v>
      </c>
      <c r="G29" s="16">
        <f t="shared" si="0"/>
        <v>93.30739452478312</v>
      </c>
    </row>
    <row r="30" spans="1:7" ht="15.75" x14ac:dyDescent="0.25">
      <c r="A30" s="5" t="s">
        <v>22</v>
      </c>
      <c r="B30" s="13" t="s">
        <v>59</v>
      </c>
      <c r="C30" s="22">
        <v>848852.76587999996</v>
      </c>
      <c r="D30" s="22">
        <v>868055.37416999997</v>
      </c>
      <c r="E30" s="16">
        <f t="shared" si="1"/>
        <v>217013.84354249999</v>
      </c>
      <c r="F30" s="22">
        <v>188616.47834</v>
      </c>
      <c r="G30" s="16">
        <f t="shared" si="0"/>
        <v>86.914491380390373</v>
      </c>
    </row>
    <row r="31" spans="1:7" ht="15.75" x14ac:dyDescent="0.25">
      <c r="A31" s="9" t="s">
        <v>77</v>
      </c>
      <c r="B31" s="13" t="s">
        <v>78</v>
      </c>
      <c r="C31" s="22">
        <v>133957.29999999999</v>
      </c>
      <c r="D31" s="22">
        <v>135782.29999999999</v>
      </c>
      <c r="E31" s="16">
        <f t="shared" si="1"/>
        <v>33945.574999999997</v>
      </c>
      <c r="F31" s="22">
        <v>33628.824809999998</v>
      </c>
      <c r="G31" s="16">
        <f t="shared" si="0"/>
        <v>99.066888129012398</v>
      </c>
    </row>
    <row r="32" spans="1:7" ht="19.5" customHeight="1" x14ac:dyDescent="0.25">
      <c r="A32" s="5" t="s">
        <v>23</v>
      </c>
      <c r="B32" s="13" t="s">
        <v>60</v>
      </c>
      <c r="C32" s="22">
        <v>15871</v>
      </c>
      <c r="D32" s="22">
        <v>17270</v>
      </c>
      <c r="E32" s="16">
        <f t="shared" si="1"/>
        <v>4317.5</v>
      </c>
      <c r="F32" s="22">
        <v>3780.2499899999998</v>
      </c>
      <c r="G32" s="16">
        <f t="shared" si="0"/>
        <v>87.556456050955404</v>
      </c>
    </row>
    <row r="33" spans="1:7" ht="20.25" customHeight="1" x14ac:dyDescent="0.25">
      <c r="A33" s="5" t="s">
        <v>24</v>
      </c>
      <c r="B33" s="13" t="s">
        <v>61</v>
      </c>
      <c r="C33" s="22">
        <v>81527.715490000002</v>
      </c>
      <c r="D33" s="22">
        <v>85997.715490000002</v>
      </c>
      <c r="E33" s="16">
        <f t="shared" si="1"/>
        <v>21499.428872500001</v>
      </c>
      <c r="F33" s="22">
        <v>9991.2989600000001</v>
      </c>
      <c r="G33" s="16">
        <f t="shared" si="0"/>
        <v>46.47239244936366</v>
      </c>
    </row>
    <row r="34" spans="1:7" s="8" customFormat="1" ht="15.75" x14ac:dyDescent="0.25">
      <c r="A34" s="7" t="s">
        <v>25</v>
      </c>
      <c r="B34" s="12" t="s">
        <v>62</v>
      </c>
      <c r="C34" s="21">
        <f>C35</f>
        <v>124612.02617</v>
      </c>
      <c r="D34" s="21">
        <f>D35</f>
        <v>127008.82617</v>
      </c>
      <c r="E34" s="15">
        <f t="shared" si="1"/>
        <v>31752.2065425</v>
      </c>
      <c r="F34" s="21">
        <f>F35</f>
        <v>29438.95954</v>
      </c>
      <c r="G34" s="15">
        <f t="shared" si="0"/>
        <v>92.714688979476932</v>
      </c>
    </row>
    <row r="35" spans="1:7" ht="15.75" x14ac:dyDescent="0.25">
      <c r="A35" s="5" t="s">
        <v>26</v>
      </c>
      <c r="B35" s="13" t="s">
        <v>63</v>
      </c>
      <c r="C35" s="22">
        <v>124612.02617</v>
      </c>
      <c r="D35" s="22">
        <v>127008.82617</v>
      </c>
      <c r="E35" s="16">
        <f t="shared" si="1"/>
        <v>31752.2065425</v>
      </c>
      <c r="F35" s="22">
        <v>29438.95954</v>
      </c>
      <c r="G35" s="16">
        <f t="shared" si="0"/>
        <v>92.714688979476932</v>
      </c>
    </row>
    <row r="36" spans="1:7" s="8" customFormat="1" ht="15.75" x14ac:dyDescent="0.25">
      <c r="A36" s="7" t="s">
        <v>27</v>
      </c>
      <c r="B36" s="12" t="s">
        <v>64</v>
      </c>
      <c r="C36" s="21">
        <f>C37+C38+C39</f>
        <v>163936.62078999999</v>
      </c>
      <c r="D36" s="21">
        <f>D37+D38+D39</f>
        <v>162850.82321999999</v>
      </c>
      <c r="E36" s="15">
        <f t="shared" si="1"/>
        <v>40712.705804999998</v>
      </c>
      <c r="F36" s="21">
        <f>F37+F38+F39</f>
        <v>15347.919110000001</v>
      </c>
      <c r="G36" s="15">
        <f t="shared" si="0"/>
        <v>37.69810629514852</v>
      </c>
    </row>
    <row r="37" spans="1:7" ht="15.75" x14ac:dyDescent="0.25">
      <c r="A37" s="5" t="s">
        <v>28</v>
      </c>
      <c r="B37" s="13" t="s">
        <v>65</v>
      </c>
      <c r="C37" s="22">
        <v>3265</v>
      </c>
      <c r="D37" s="22">
        <v>3448.8276000000001</v>
      </c>
      <c r="E37" s="16">
        <f t="shared" si="1"/>
        <v>862.20690000000002</v>
      </c>
      <c r="F37" s="22">
        <v>805.93376000000001</v>
      </c>
      <c r="G37" s="16">
        <f t="shared" si="0"/>
        <v>93.473360048498805</v>
      </c>
    </row>
    <row r="38" spans="1:7" ht="18.75" customHeight="1" x14ac:dyDescent="0.25">
      <c r="A38" s="5" t="s">
        <v>29</v>
      </c>
      <c r="B38" s="13" t="s">
        <v>66</v>
      </c>
      <c r="C38" s="22">
        <v>4492.2731700000004</v>
      </c>
      <c r="D38" s="22">
        <v>3222.6480000000001</v>
      </c>
      <c r="E38" s="16">
        <f t="shared" si="1"/>
        <v>805.66200000000003</v>
      </c>
      <c r="F38" s="22">
        <v>0</v>
      </c>
      <c r="G38" s="16">
        <f t="shared" si="0"/>
        <v>0</v>
      </c>
    </row>
    <row r="39" spans="1:7" ht="15.75" x14ac:dyDescent="0.25">
      <c r="A39" s="5" t="s">
        <v>30</v>
      </c>
      <c r="B39" s="13" t="s">
        <v>67</v>
      </c>
      <c r="C39" s="22">
        <v>156179.34761999999</v>
      </c>
      <c r="D39" s="22">
        <v>156179.34761999999</v>
      </c>
      <c r="E39" s="16">
        <f t="shared" si="1"/>
        <v>39044.836904999996</v>
      </c>
      <c r="F39" s="22">
        <v>14541.985350000001</v>
      </c>
      <c r="G39" s="16">
        <f t="shared" si="0"/>
        <v>37.244323456599673</v>
      </c>
    </row>
    <row r="40" spans="1:7" s="8" customFormat="1" ht="16.5" customHeight="1" x14ac:dyDescent="0.25">
      <c r="A40" s="7" t="s">
        <v>31</v>
      </c>
      <c r="B40" s="14" t="s">
        <v>68</v>
      </c>
      <c r="C40" s="21">
        <f>C41+C42</f>
        <v>57120</v>
      </c>
      <c r="D40" s="21">
        <f>D41+D42</f>
        <v>66495</v>
      </c>
      <c r="E40" s="15">
        <f t="shared" si="1"/>
        <v>16623.75</v>
      </c>
      <c r="F40" s="21">
        <f>F41+F42</f>
        <v>12967.499950000001</v>
      </c>
      <c r="G40" s="15">
        <f t="shared" si="0"/>
        <v>78.005864801864817</v>
      </c>
    </row>
    <row r="41" spans="1:7" ht="15.75" x14ac:dyDescent="0.25">
      <c r="A41" s="5" t="s">
        <v>32</v>
      </c>
      <c r="B41" s="13" t="s">
        <v>69</v>
      </c>
      <c r="C41" s="22">
        <v>37701.839529999997</v>
      </c>
      <c r="D41" s="22">
        <v>45076.839529999997</v>
      </c>
      <c r="E41" s="16">
        <f t="shared" si="1"/>
        <v>11269.209882499999</v>
      </c>
      <c r="F41" s="22">
        <v>8112.9598599999999</v>
      </c>
      <c r="G41" s="16">
        <f t="shared" si="0"/>
        <v>71.992268709083561</v>
      </c>
    </row>
    <row r="42" spans="1:7" ht="15.75" x14ac:dyDescent="0.25">
      <c r="A42" s="5" t="s">
        <v>96</v>
      </c>
      <c r="B42" s="13" t="s">
        <v>97</v>
      </c>
      <c r="C42" s="22">
        <v>19418.160469999999</v>
      </c>
      <c r="D42" s="22">
        <v>21418.160469999999</v>
      </c>
      <c r="E42" s="16"/>
      <c r="F42" s="22">
        <v>4854.5400900000004</v>
      </c>
      <c r="G42" s="16"/>
    </row>
    <row r="43" spans="1:7" s="8" customFormat="1" ht="15.75" x14ac:dyDescent="0.25">
      <c r="A43" s="7" t="s">
        <v>33</v>
      </c>
      <c r="B43" s="12" t="s">
        <v>70</v>
      </c>
      <c r="C43" s="21">
        <f>C44+C45</f>
        <v>5610</v>
      </c>
      <c r="D43" s="21">
        <f>D44+D45</f>
        <v>5610</v>
      </c>
      <c r="E43" s="15">
        <f t="shared" si="1"/>
        <v>1402.5</v>
      </c>
      <c r="F43" s="21">
        <f>F44+F45</f>
        <v>863.29949999999997</v>
      </c>
      <c r="G43" s="15">
        <f t="shared" si="0"/>
        <v>61.554331550802132</v>
      </c>
    </row>
    <row r="44" spans="1:7" ht="15.75" x14ac:dyDescent="0.25">
      <c r="A44" s="5" t="s">
        <v>34</v>
      </c>
      <c r="B44" s="13" t="s">
        <v>71</v>
      </c>
      <c r="C44" s="22">
        <v>4300</v>
      </c>
      <c r="D44" s="22">
        <v>4300</v>
      </c>
      <c r="E44" s="16">
        <f t="shared" si="1"/>
        <v>1075</v>
      </c>
      <c r="F44" s="22">
        <v>716.65949999999998</v>
      </c>
      <c r="G44" s="16">
        <f t="shared" si="0"/>
        <v>66.665999999999997</v>
      </c>
    </row>
    <row r="45" spans="1:7" ht="17.25" customHeight="1" x14ac:dyDescent="0.25">
      <c r="A45" s="5" t="s">
        <v>35</v>
      </c>
      <c r="B45" s="13" t="s">
        <v>72</v>
      </c>
      <c r="C45" s="22">
        <v>1310</v>
      </c>
      <c r="D45" s="22">
        <v>1310</v>
      </c>
      <c r="E45" s="16">
        <f t="shared" si="1"/>
        <v>327.5</v>
      </c>
      <c r="F45" s="22">
        <v>146.63999999999999</v>
      </c>
      <c r="G45" s="16">
        <f t="shared" si="0"/>
        <v>44.775572519083966</v>
      </c>
    </row>
    <row r="46" spans="1:7" s="8" customFormat="1" ht="42.75" x14ac:dyDescent="0.25">
      <c r="A46" s="7" t="s">
        <v>36</v>
      </c>
      <c r="B46" s="12" t="s">
        <v>73</v>
      </c>
      <c r="C46" s="21">
        <f>C47+C48</f>
        <v>121956</v>
      </c>
      <c r="D46" s="21">
        <f>D47+D48</f>
        <v>126019.7</v>
      </c>
      <c r="E46" s="15">
        <f t="shared" si="1"/>
        <v>31504.924999999999</v>
      </c>
      <c r="F46" s="21">
        <f>F47+F48</f>
        <v>30488.982</v>
      </c>
      <c r="G46" s="15">
        <f t="shared" si="0"/>
        <v>96.775288308097856</v>
      </c>
    </row>
    <row r="47" spans="1:7" ht="49.5" customHeight="1" x14ac:dyDescent="0.25">
      <c r="A47" s="5" t="s">
        <v>37</v>
      </c>
      <c r="B47" s="13" t="s">
        <v>74</v>
      </c>
      <c r="C47" s="22">
        <v>121956</v>
      </c>
      <c r="D47" s="22">
        <v>121956</v>
      </c>
      <c r="E47" s="16">
        <f t="shared" si="1"/>
        <v>30489</v>
      </c>
      <c r="F47" s="22">
        <v>30488.982</v>
      </c>
      <c r="G47" s="16">
        <f t="shared" si="0"/>
        <v>99.999940962314284</v>
      </c>
    </row>
    <row r="48" spans="1:7" ht="15.75" x14ac:dyDescent="0.25">
      <c r="A48" s="5" t="s">
        <v>38</v>
      </c>
      <c r="B48" s="13" t="s">
        <v>75</v>
      </c>
      <c r="C48" s="22"/>
      <c r="D48" s="22">
        <v>4063.7</v>
      </c>
      <c r="E48" s="16">
        <f t="shared" si="1"/>
        <v>1015.925</v>
      </c>
      <c r="F48" s="22"/>
      <c r="G48" s="16">
        <f t="shared" si="0"/>
        <v>0</v>
      </c>
    </row>
    <row r="49" spans="1:7" s="8" customFormat="1" ht="15.75" x14ac:dyDescent="0.25">
      <c r="A49" s="7" t="s">
        <v>39</v>
      </c>
      <c r="B49" s="12"/>
      <c r="C49" s="17">
        <f>C5+C12+C14+C16+C21+C26+C28+C34+C36+C40+C43+C46</f>
        <v>2456109.9185500001</v>
      </c>
      <c r="D49" s="15">
        <f>D46+D43+D40+D36+D34+D28+D21+D16+D14+D12+D5+D26</f>
        <v>2604874.7621899997</v>
      </c>
      <c r="E49" s="15">
        <f t="shared" si="1"/>
        <v>651218.69054749992</v>
      </c>
      <c r="F49" s="15">
        <f t="shared" ref="F49" si="4">F46+F43+F40+F36+F34+F28+F21+F16+F14+F12+F5+F26</f>
        <v>482658.01831999997</v>
      </c>
      <c r="G49" s="15">
        <f t="shared" si="0"/>
        <v>74.116118797851811</v>
      </c>
    </row>
    <row r="50" spans="1:7" ht="15.75" x14ac:dyDescent="0.25">
      <c r="C50" s="10"/>
    </row>
    <row r="51" spans="1:7" ht="15.75" x14ac:dyDescent="0.25">
      <c r="C51" s="11"/>
    </row>
  </sheetData>
  <mergeCells count="2">
    <mergeCell ref="A1:G1"/>
    <mergeCell ref="F3:G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2024-04-16T10:42:11Z</dcterms:modified>
</cp:coreProperties>
</file>