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934" firstSheet="3" activeTab="9"/>
  </bookViews>
  <sheets>
    <sheet name="источники 2022" sheetId="1" r:id="rId1"/>
    <sheet name="источники 2023 и 2024" sheetId="2" r:id="rId2"/>
    <sheet name="нормативы" sheetId="3" r:id="rId3"/>
    <sheet name="доходы 2022" sheetId="4" r:id="rId4"/>
    <sheet name="доходы 2023 и 2024" sheetId="5" r:id="rId5"/>
    <sheet name="разд, подр 2022" sheetId="6" r:id="rId6"/>
    <sheet name="разд, подр 2023 и 2024" sheetId="7" r:id="rId7"/>
    <sheet name="программы 2022" sheetId="8" r:id="rId8"/>
    <sheet name="программы 2023 и 2024" sheetId="9" r:id="rId9"/>
    <sheet name="Ведом 2022" sheetId="10" r:id="rId10"/>
    <sheet name="Вед-во 2023 и 2024" sheetId="11" r:id="rId11"/>
    <sheet name="дотация 2022" sheetId="12" r:id="rId12"/>
    <sheet name="дотация 2023-2024" sheetId="13" r:id="rId13"/>
    <sheet name="воинский учет 2022" sheetId="14" r:id="rId14"/>
    <sheet name="воинский учет 2022-2024" sheetId="15" r:id="rId15"/>
    <sheet name="иные 2022" sheetId="16" r:id="rId16"/>
    <sheet name="дороги 2022" sheetId="17" r:id="rId17"/>
    <sheet name="дороги 2023-2024" sheetId="18" r:id="rId18"/>
    <sheet name="иные МБТ 2022" sheetId="19" r:id="rId19"/>
    <sheet name="иные МБТ зп культ 2023-2024" sheetId="20" r:id="rId20"/>
    <sheet name="межб" sheetId="21" r:id="rId21"/>
    <sheet name="межб РБ" sheetId="22" r:id="rId22"/>
    <sheet name="Наше село" sheetId="23" r:id="rId23"/>
    <sheet name="ППМИ" sheetId="24" r:id="rId24"/>
  </sheets>
  <definedNames>
    <definedName name="_xlfn.CONCAT" hidden="1">#NAME?</definedName>
    <definedName name="_xlnm.Print_Titles" localSheetId="9">'Ведом 2022'!$19:$20</definedName>
    <definedName name="_xlnm.Print_Titles" localSheetId="5">'разд, подр 2022'!$12:$13</definedName>
  </definedNames>
  <calcPr fullCalcOnLoad="1"/>
</workbook>
</file>

<file path=xl/sharedStrings.xml><?xml version="1.0" encoding="utf-8"?>
<sst xmlns="http://schemas.openxmlformats.org/spreadsheetml/2006/main" count="7182" uniqueCount="1301">
  <si>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</si>
  <si>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</si>
  <si>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</si>
  <si>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</si>
  <si>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</si>
  <si>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</si>
  <si>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</si>
  <si>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</si>
  <si>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</si>
  <si>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</si>
  <si>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</si>
  <si>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</si>
  <si>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</si>
  <si>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</si>
  <si>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</si>
  <si>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</si>
  <si>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</si>
  <si>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</si>
  <si>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</si>
  <si>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</si>
  <si>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</si>
  <si>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</si>
  <si>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</si>
  <si>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</si>
  <si>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</si>
  <si>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</si>
  <si>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</si>
  <si>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</si>
  <si>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</si>
  <si>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</si>
  <si>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</si>
  <si>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</si>
  <si>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</si>
  <si>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</si>
  <si>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</si>
  <si>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</si>
  <si>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</si>
  <si>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</si>
  <si>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</si>
  <si>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</si>
  <si>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</si>
  <si>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05\0\01\43450</t>
  </si>
  <si>
    <t>01\0\04\43240</t>
  </si>
  <si>
    <t>01\0\04\73190</t>
  </si>
  <si>
    <t>01\0\04\73180</t>
  </si>
  <si>
    <t>01\0\05\43690</t>
  </si>
  <si>
    <t>01\0\07\45290</t>
  </si>
  <si>
    <t>01\0\08\73010</t>
  </si>
  <si>
    <t>01\0\08\73160</t>
  </si>
  <si>
    <t>01\0\08\73170</t>
  </si>
  <si>
    <t>01\0\00\00000</t>
  </si>
  <si>
    <t>01\0\01\00000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</si>
  <si>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</si>
  <si>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</si>
  <si>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</si>
  <si>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</si>
  <si>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</si>
  <si>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</si>
  <si>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</si>
  <si>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Мероприятия в области строительства, архитектуры и градостроительства </t>
  </si>
  <si>
    <t>1 00 00000 00 0000 110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</si>
  <si>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</si>
  <si>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</si>
  <si>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</si>
  <si>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</si>
  <si>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</si>
  <si>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</si>
  <si>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</si>
  <si>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</si>
  <si>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</si>
  <si>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</si>
  <si>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</si>
  <si>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</si>
  <si>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</si>
  <si>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</si>
  <si>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</si>
  <si>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</si>
  <si>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</si>
  <si>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</si>
  <si>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</si>
  <si>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</si>
  <si>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</si>
  <si>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</si>
  <si>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</si>
  <si>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</si>
  <si>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</si>
  <si>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</si>
  <si>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</si>
  <si>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</si>
  <si>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</si>
  <si>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</si>
  <si>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</si>
  <si>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</si>
  <si>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</si>
  <si>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</si>
  <si>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</si>
  <si>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</si>
  <si>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</si>
  <si>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</si>
  <si>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</si>
  <si>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</si>
  <si>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</si>
  <si>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</si>
  <si>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</si>
  <si>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</si>
  <si>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</si>
  <si>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</si>
  <si>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</si>
  <si>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</si>
  <si>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</si>
  <si>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</si>
  <si>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</si>
  <si>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</si>
  <si>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</si>
  <si>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</si>
  <si>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</si>
  <si>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</si>
  <si>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</si>
  <si>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</si>
  <si>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</si>
  <si>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</si>
  <si>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</si>
  <si>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</si>
  <si>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</si>
  <si>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</si>
  <si>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</si>
  <si>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</si>
  <si>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</si>
  <si>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</si>
  <si>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</si>
  <si>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</si>
  <si>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</si>
  <si>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</si>
  <si>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</si>
  <si>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</si>
  <si>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</si>
  <si>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</si>
  <si>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</si>
  <si>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</si>
  <si>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</si>
  <si>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</si>
  <si>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</si>
  <si>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</si>
  <si>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</si>
  <si>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</si>
  <si>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</si>
  <si>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</si>
  <si>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</si>
  <si>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</si>
  <si>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</si>
  <si>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</si>
  <si>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</si>
  <si>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</si>
  <si>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</si>
  <si>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</si>
  <si>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</si>
  <si>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</si>
  <si>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</si>
  <si>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</si>
  <si>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</si>
  <si>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</si>
  <si>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</si>
  <si>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</si>
  <si>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</si>
  <si>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</si>
  <si>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</si>
  <si>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</si>
  <si>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</si>
  <si>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</si>
  <si>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</si>
  <si>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</si>
  <si>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</si>
  <si>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</si>
  <si>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</si>
  <si>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</si>
  <si>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</si>
  <si>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</si>
  <si>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</si>
  <si>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</si>
  <si>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</si>
  <si>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</si>
  <si>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10\0\00\00000</t>
  </si>
  <si>
    <t>10\0\01\00000</t>
  </si>
  <si>
    <t>10\0\01\03150</t>
  </si>
  <si>
    <t>10\0\02\00000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</si>
  <si>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</si>
  <si>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</si>
  <si>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</si>
  <si>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</si>
  <si>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</si>
  <si>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</si>
  <si>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</si>
  <si>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</si>
  <si>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</si>
  <si>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</si>
  <si>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13\0\02\00000</t>
  </si>
  <si>
    <t>13\0\03\00000</t>
  </si>
  <si>
    <t>Основное мероприятие "Реализация полномочий по управлению объектами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</si>
  <si>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</si>
  <si>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</si>
  <si>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</si>
  <si>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</si>
  <si>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Поступления доходов в бюджет муниципального района </t>
  </si>
  <si>
    <t>ПЛАТЕЖИ ПРИ ПОЛЬЗОВАНИИ ПРИРОДНЫМИ РЕСУРСАМИ</t>
  </si>
  <si>
    <t>Плата за негативное воздействие на окружающую среду</t>
  </si>
  <si>
    <t>Прочие неналоговые доходы бюджетов муниципальных районов</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</si>
  <si>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</si>
  <si>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</si>
  <si>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</si>
  <si>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</si>
  <si>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</si>
  <si>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</si>
  <si>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</si>
  <si>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</si>
  <si>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</si>
  <si>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</si>
  <si>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</si>
  <si>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</si>
  <si>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Бюджетные инвестиции в объекты капитального строительства собственности муниципальных образований</t>
  </si>
  <si>
    <t>Проведение работ по землеустройству</t>
  </si>
  <si>
    <t>01\0\08\42090</t>
  </si>
  <si>
    <t>01\0\08\42190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</si>
  <si>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</si>
  <si>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</si>
  <si>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</si>
  <si>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</si>
  <si>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</si>
  <si>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</si>
  <si>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</si>
  <si>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</si>
  <si>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</si>
  <si>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</si>
  <si>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</si>
  <si>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</si>
  <si>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</si>
  <si>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</si>
  <si>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</si>
  <si>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</si>
  <si>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</si>
  <si>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</si>
  <si>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</si>
  <si>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</si>
  <si>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</si>
  <si>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</si>
  <si>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</si>
  <si>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</si>
  <si>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</si>
  <si>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</si>
  <si>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</si>
  <si>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</si>
  <si>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</si>
  <si>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</si>
  <si>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</si>
  <si>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</si>
  <si>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</si>
  <si>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</si>
  <si>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</si>
  <si>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</si>
  <si>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</si>
  <si>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</si>
  <si>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</si>
  <si>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</si>
  <si>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</si>
  <si>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</si>
  <si>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</si>
  <si>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</si>
  <si>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</si>
  <si>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</si>
  <si>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</si>
  <si>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</si>
  <si>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</si>
  <si>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</si>
  <si>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</si>
  <si>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</si>
  <si>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</si>
  <si>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</si>
  <si>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</si>
  <si>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</si>
  <si>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</si>
  <si>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</si>
  <si>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</si>
  <si>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</si>
  <si>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</si>
  <si>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</si>
  <si>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</si>
  <si>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</si>
  <si>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</si>
  <si>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</si>
  <si>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</si>
  <si>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</si>
  <si>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</si>
  <si>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</si>
  <si>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</si>
  <si>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</si>
  <si>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</si>
  <si>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</si>
  <si>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</si>
  <si>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</si>
  <si>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</si>
  <si>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</si>
  <si>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</si>
  <si>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</si>
  <si>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</si>
  <si>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</si>
  <si>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</si>
  <si>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</si>
  <si>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</si>
  <si>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</si>
  <si>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</si>
  <si>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</si>
  <si>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</si>
  <si>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Налог на добычу общераспространенных полезных ископаемых</t>
  </si>
  <si>
    <t>Налог на добычу полезных ископаемых</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</si>
  <si>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</si>
  <si>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</si>
  <si>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</si>
  <si>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</si>
  <si>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</si>
  <si>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</si>
  <si>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</si>
  <si>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</si>
  <si>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</si>
  <si>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</si>
  <si>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</si>
  <si>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</si>
  <si>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</si>
  <si>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</si>
  <si>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</si>
  <si>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</si>
  <si>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</si>
  <si>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</si>
  <si>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</si>
  <si>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</si>
  <si>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</si>
  <si>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</si>
  <si>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</si>
  <si>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</si>
  <si>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</si>
  <si>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</si>
  <si>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</si>
  <si>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</si>
  <si>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</si>
  <si>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</si>
  <si>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</si>
  <si>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</si>
  <si>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</si>
  <si>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</si>
  <si>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</si>
  <si>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</si>
  <si>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</si>
  <si>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</si>
  <si>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</si>
  <si>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Осуществление государственных полномочий по организации и осуществлению деятельности по опеке и попечительству</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</si>
  <si>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</si>
  <si>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</si>
  <si>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</si>
  <si>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</si>
  <si>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</si>
  <si>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</si>
  <si>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</si>
  <si>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</si>
  <si>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</si>
  <si>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</si>
  <si>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</si>
  <si>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</si>
  <si>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</si>
  <si>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</si>
  <si>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</si>
  <si>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</si>
  <si>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</si>
  <si>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</si>
  <si>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</si>
  <si>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</si>
  <si>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</si>
  <si>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</si>
  <si>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</si>
  <si>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</si>
  <si>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</si>
  <si>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</si>
  <si>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</si>
  <si>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</si>
  <si>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</si>
  <si>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</si>
  <si>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</si>
  <si>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</si>
  <si>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</si>
  <si>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</si>
  <si>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792</t>
  </si>
  <si>
    <t>Сумма, всего</t>
  </si>
  <si>
    <t xml:space="preserve">                                                                                                 к решению Совета муниципального </t>
  </si>
  <si>
    <t xml:space="preserve">                                                                                                 Республики Башкортостан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</si>
  <si>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</si>
  <si>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</si>
  <si>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</si>
  <si>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</si>
  <si>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Реализация мероприятий по обеспечению жильем молодых семей</t>
  </si>
  <si>
    <t>08\0\05\00000</t>
  </si>
  <si>
    <t xml:space="preserve">                                                                                                                                                    к решению Совета муниципального</t>
  </si>
  <si>
    <t xml:space="preserve">                                                                                                                                                    района Мелеузовский район</t>
  </si>
  <si>
    <t xml:space="preserve">                                                                                                                                                    Республики Башкортостан</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</si>
  <si>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</si>
  <si>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</si>
  <si>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</si>
  <si>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</si>
  <si>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</si>
  <si>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</si>
  <si>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</si>
  <si>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</si>
  <si>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</si>
  <si>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района Мелеузовский район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</si>
  <si>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</si>
  <si>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</si>
  <si>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</si>
  <si>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</si>
  <si>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</si>
  <si>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</si>
  <si>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2 02 29998 05 0000 150</t>
  </si>
  <si>
    <t>2 02 29999 05 0000 150</t>
  </si>
  <si>
    <t>2 02 29999 05 7204 150</t>
  </si>
  <si>
    <t>2 02 29999 05 7205 150</t>
  </si>
  <si>
    <t>2 02 29999 05 7208 150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</si>
  <si>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</si>
  <si>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</si>
  <si>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</si>
  <si>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</si>
  <si>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</si>
  <si>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</si>
  <si>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</si>
  <si>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</si>
  <si>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</si>
  <si>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</si>
  <si>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</si>
  <si>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</si>
  <si>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</si>
  <si>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</si>
  <si>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</si>
  <si>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</si>
  <si>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</si>
  <si>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</si>
  <si>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</si>
  <si>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</si>
  <si>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</si>
  <si>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</si>
  <si>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</si>
  <si>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</si>
  <si>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</si>
  <si>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</si>
  <si>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</si>
  <si>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</si>
  <si>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</si>
  <si>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</si>
  <si>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</si>
  <si>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2022 год</t>
  </si>
  <si>
    <t>0105</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</si>
  <si>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</si>
  <si>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</si>
  <si>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</si>
  <si>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</si>
  <si>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</si>
  <si>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</si>
  <si>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</si>
  <si>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</si>
  <si>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</si>
  <si>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</si>
  <si>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08\0\06\00000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</si>
  <si>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</si>
  <si>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</si>
  <si>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</si>
  <si>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</si>
  <si>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</si>
  <si>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</si>
  <si>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</si>
  <si>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</si>
  <si>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</si>
  <si>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</si>
  <si>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</si>
  <si>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</si>
  <si>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</si>
  <si>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</si>
  <si>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</si>
  <si>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</si>
  <si>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</si>
  <si>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</si>
  <si>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</si>
  <si>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</si>
  <si>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</si>
  <si>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</si>
  <si>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"Информационно-консультационное обслуживание сельхозтоваропроизводителей всех форм собственности"</t>
  </si>
  <si>
    <t>01\0\06\00000</t>
  </si>
  <si>
    <t>14\0\00\00000</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</si>
  <si>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</si>
  <si>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</si>
  <si>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</si>
  <si>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</si>
  <si>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</si>
  <si>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</si>
  <si>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</si>
  <si>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</si>
  <si>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08\0\07\00000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</si>
  <si>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</si>
  <si>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</si>
  <si>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</si>
  <si>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размещение отходов производства и потребления</t>
  </si>
  <si>
    <t>Плата за размещение твердых коммунальных отходов</t>
  </si>
  <si>
    <t>ДОХОДЫ ОТ ОКАЗАНИЯ ПЛАТНЫХ УСЛУГ И КОМПЕНСАЦИИ ЗАТРАТ ГОСУДАРСТВА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</si>
  <si>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</si>
  <si>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</si>
  <si>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</si>
  <si>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</si>
  <si>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</si>
  <si>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</si>
  <si>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2 02 20216 05 0000 150</t>
  </si>
  <si>
    <t>2 02 25576 05 0000 150</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</si>
  <si>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</si>
  <si>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</si>
  <si>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</si>
  <si>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</si>
  <si>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</si>
  <si>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Мероприятия в области экологии и природопользования</t>
  </si>
  <si>
    <t>09\0\04\41200</t>
  </si>
  <si>
    <t>Учреждения в сфере отдыха и оздоровления</t>
  </si>
  <si>
    <t>01\0\04\43290</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</si>
  <si>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</si>
  <si>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</si>
  <si>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</si>
  <si>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</si>
  <si>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</si>
  <si>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</si>
  <si>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</si>
  <si>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</si>
  <si>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</si>
  <si>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</si>
  <si>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2023 год</t>
  </si>
  <si>
    <t>Основное мероприятие "Повышение степени благоустройства территорий населенных пунктов муниципального района Мелеузовский район РБ"</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</si>
  <si>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</si>
  <si>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</si>
  <si>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</si>
  <si>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</si>
  <si>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</si>
  <si>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</si>
  <si>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Учреждения в сфере строительства, архитектуры и градостроительства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</si>
  <si>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</si>
  <si>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</si>
  <si>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</si>
  <si>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</si>
  <si>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</si>
  <si>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</si>
  <si>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</si>
  <si>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 xml:space="preserve">                                                                                             к решению Совета муниципального </t>
  </si>
  <si>
    <t xml:space="preserve">                                                                                             района Мелеузовский район</t>
  </si>
  <si>
    <t xml:space="preserve">                                                                                             Республики Башкортостан</t>
  </si>
  <si>
    <t>Городское поселение город Мелеуз</t>
  </si>
  <si>
    <t>№ п/п</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</si>
  <si>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</si>
  <si>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</si>
  <si>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</si>
  <si>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</si>
  <si>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</si>
  <si>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</si>
  <si>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</si>
  <si>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</si>
  <si>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</si>
  <si>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</si>
  <si>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</si>
  <si>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</si>
  <si>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</si>
  <si>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</si>
  <si>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</si>
  <si>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</si>
  <si>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</si>
  <si>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</si>
  <si>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</si>
  <si>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ДОХОДЫ ОТ ОКАЗАНИЯ ПЛАТНЫХ УСЛУГ (РАБОТ) И КОМПЕНСАЦИИ ЗАТРАТ ГОСУДАРСТВА</t>
  </si>
  <si>
    <t>000 1 13 01540 13 0000 130</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</si>
  <si>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</si>
  <si>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</si>
  <si>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</si>
  <si>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</si>
  <si>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</si>
  <si>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</si>
  <si>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</si>
  <si>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000 1 13 02995 10 0000 130</t>
  </si>
  <si>
    <t>Прочие доходы от компенсации затрат бюджетов сельских поселений</t>
  </si>
  <si>
    <t>000 1 13 02995 13 0000 130</t>
  </si>
  <si>
    <t>000 1 14 03050 10 0000 410</t>
  </si>
  <si>
    <t>000 1 14 03050 13 0000 410</t>
  </si>
  <si>
    <t>000 1 14 03050 10 0000 440</t>
  </si>
  <si>
    <t>000 1 14 03050 13 0000 440</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</si>
  <si>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</si>
  <si>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</si>
  <si>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</si>
  <si>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</si>
  <si>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</si>
  <si>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</si>
  <si>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</si>
  <si>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000 1 16 02020 02 0000 140</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</si>
  <si>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</si>
  <si>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</si>
  <si>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</si>
  <si>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</si>
  <si>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</si>
  <si>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</si>
  <si>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</si>
  <si>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</si>
  <si>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</si>
  <si>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</si>
  <si>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</si>
  <si>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</si>
  <si>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</si>
  <si>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</si>
  <si>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</si>
  <si>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</si>
  <si>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</si>
  <si>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000 1 16 10061 13 0000 140</t>
  </si>
  <si>
    <t>000 1 16 10062 10 0000 140</t>
  </si>
  <si>
    <t>000 1 16 10062 13 0000 140</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</si>
  <si>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</si>
  <si>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</si>
  <si>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</si>
  <si>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</si>
  <si>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</si>
  <si>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</si>
  <si>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</si>
  <si>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</si>
  <si>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</si>
  <si>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</si>
  <si>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000 1 16 10100 13 0000 140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</si>
  <si>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</si>
  <si>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000 1 16 10123 01 0000 140</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</si>
  <si>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</si>
  <si>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</si>
  <si>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</si>
  <si>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000 1 16 11064 01 0000 140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</si>
  <si>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</si>
  <si>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 xml:space="preserve">Невыясненные поступления, зачисляемые в бюджеты сельских поселений </t>
  </si>
  <si>
    <t>Невыясненные поступления, зачисляемые в бюджеты городских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</si>
  <si>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</si>
  <si>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</si>
  <si>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</si>
  <si>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</si>
  <si>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</si>
  <si>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</si>
  <si>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</si>
  <si>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000 2 08 05000 10 0000 150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</si>
  <si>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</si>
  <si>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</si>
  <si>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</si>
  <si>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000 2 18 05010 10 0000 150</t>
  </si>
  <si>
    <t>Доходы бюджетов сельских поселений от возврата бюджетными учреждениями остатков субсидий прошлых лет</t>
  </si>
  <si>
    <t>000 2 18 05010 13 0000 150</t>
  </si>
  <si>
    <t>Доходы бюджетов городских поселений от возврата бюджетными учреждениями остатков субсидий прошлых лет</t>
  </si>
  <si>
    <t>000 2 18 05020 10 0000 150</t>
  </si>
  <si>
    <t>Доходы бюджетов сельских поселений от возврата автономными учреждениями остатков субсидий прошлых лет</t>
  </si>
  <si>
    <t>000 2 18 05020 13 0000 150</t>
  </si>
  <si>
    <t>Доходы бюджетов городских поселений от возврата автономными учреждениями остатков субсидий прошлых лет</t>
  </si>
  <si>
    <t>000 2 18 05030 10 0000 150</t>
  </si>
  <si>
    <t>Доходы бюджетов сельских поселений от возврата иными организациями остатков субсидий прошлых лет</t>
  </si>
  <si>
    <t>000 2 18 05030 13 0000 150</t>
  </si>
  <si>
    <t>Доходы бюджетов городских поселений от возврата иными организациями остатков субсидий прошлых лет</t>
  </si>
  <si>
    <t>000 2 18 60010 10 0000 150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</si>
  <si>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</si>
  <si>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</si>
  <si>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</si>
  <si>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</si>
  <si>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</si>
  <si>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</si>
  <si>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</si>
  <si>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</si>
  <si>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</si>
  <si>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</si>
  <si>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</si>
  <si>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</si>
  <si>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</si>
  <si>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</si>
  <si>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</si>
  <si>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</si>
  <si>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</si>
  <si>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Инициативные платежи, зачисляемые в бюджеты сельских поселений</t>
  </si>
  <si>
    <t>Инициативные платежи, зачисляемые в бюджеты городских поселений</t>
  </si>
  <si>
    <t xml:space="preserve">                                                                                                                                                     Приложение № 9</t>
  </si>
  <si>
    <t xml:space="preserve">                                                                                                                                                    Приложение № 1</t>
  </si>
  <si>
    <t xml:space="preserve">                                                                                                  Приложение № 15</t>
  </si>
  <si>
    <t xml:space="preserve">                                                                                             Приложение № 20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</si>
  <si>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</si>
  <si>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</si>
  <si>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</si>
  <si>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</si>
  <si>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</si>
  <si>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</si>
  <si>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</si>
  <si>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</si>
  <si>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</si>
  <si>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</si>
  <si>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</si>
  <si>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Субсидии бюджетам муниципальных районов на обеспечение комплексного развития сельских территорий</t>
  </si>
  <si>
    <t>2 02 25491 05 0000 150</t>
  </si>
  <si>
    <t>(руб.)</t>
  </si>
  <si>
    <t>(рублей)</t>
  </si>
  <si>
    <t>рублей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</si>
  <si>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</si>
  <si>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</si>
  <si>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 xml:space="preserve">Распределение бюджетных ассигнований муниципального района Мелеузовский район Республики Башкортостан на 2022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</si>
  <si>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2024 год</t>
  </si>
  <si>
    <t xml:space="preserve">Распределение бюджетных ассигнований муниципального района Мелеузовский район Республики Башкортостан на 2022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</si>
  <si>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</si>
  <si>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2022 год</t>
  </si>
  <si>
    <t>Мелеузовский район Республики Башкортостан на плановый период 2023 и 2024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</si>
  <si>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2022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</si>
  <si>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2023 и 2024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</si>
  <si>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2022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</si>
  <si>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2023 и 2024 годов</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</si>
  <si>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2022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</si>
  <si>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2022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</si>
  <si>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2023 и 2024 годов</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</si>
  <si>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2022 год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</si>
  <si>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2023 и 2024 годов за счет средств бюджета Республики Башкортостан</t>
  </si>
  <si>
    <t xml:space="preserve">Мелеузовский район Республики Башкортостан на 2022 год </t>
  </si>
  <si>
    <t>Основное мероприятие "Организация и проведение культурно-массовых мероприятий,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</si>
  <si>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01\0\03\42400</t>
  </si>
  <si>
    <t>Основное мероприятие "Проведение мероприятий в сферах физической культуры и массового спорта, в том числе в сферах адаптивной физической культуры и спорта"</t>
  </si>
  <si>
    <t>Основное мероприятие "Расширение доступа субъектов малого и среднего предпринимательства к финансовой поддержке"</t>
  </si>
  <si>
    <t>06\0\01\00000</t>
  </si>
  <si>
    <t>06\0\01\62150</t>
  </si>
  <si>
    <t>06\0\02\00000</t>
  </si>
  <si>
    <t>06\0\03\00000</t>
  </si>
  <si>
    <t>06\0\04\00000</t>
  </si>
  <si>
    <t>Основное мероприятие "Организация мероприятий, направленных на популяризацию сельскохозяйственного производства в районе, поощрение передовиков, достигших наилучших результатов"</t>
  </si>
  <si>
    <t>06\0\05\00000</t>
  </si>
  <si>
    <t>Муниципальная программа "Развитие муниципального управления в муниципальном районе Мелеузовский район Республики Башкортостан"</t>
  </si>
  <si>
    <t>Основное мероприятие "Реализация задач и функций, возложенных на Администрацию муниципального района по решению вопросов местного значения"</t>
  </si>
  <si>
    <t>Основное мероприятие "Реализация задач и функций, возложенных на Администрацию муниципального района по переданным государственным полномочиям"</t>
  </si>
  <si>
    <t>Основное мероприятие "Освещение в средствах массовой информации о деятельности органов местного самоуправления, а также мероприятий, проходящих в муниципальном образовании"</t>
  </si>
  <si>
    <t>Муниципальная программа  "Развитие системы жилищно-коммунального хозяйства, строительного комплекса, землеустройства и экологии муниципального района Мелеузовский район Республики Башкортостан"</t>
  </si>
  <si>
    <t>09\0\01\61320</t>
  </si>
  <si>
    <t>09\0\03\S2350</t>
  </si>
  <si>
    <t>09\0\03\03560</t>
  </si>
  <si>
    <t>Основное мероприятие "Проведение работ по землеустройству, градостроительству и архитектуре"</t>
  </si>
  <si>
    <t>Основное мероприятие "Организация ремонта и содержание дорог местного значения"</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</si>
  <si>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</si>
  <si>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</si>
  <si>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</si>
  <si>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15\0\01\00000</t>
  </si>
  <si>
    <t>15\0\01\L5765</t>
  </si>
  <si>
    <t>Муниципальная программа "Поддержка социально-ориентированных некоммерческих организаций в муниципальном районе Мелеузовский район Республики Башкортостан"</t>
  </si>
  <si>
    <t>Основное мероприятие "Государственная и муниципальная поддержка семей в части предоставления льгот и компенсаций на питание, школьную форму, присмотр и уход, набор школьно-письменных принадлежностей первоклассникам"</t>
  </si>
  <si>
    <t>01\0\09\73100</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</si>
  <si>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</si>
  <si>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04\0\01\00000</t>
  </si>
  <si>
    <t>04\0\00\00000</t>
  </si>
  <si>
    <t>НЕПРОГРАММНЫЕ РАСХОДЫ</t>
  </si>
  <si>
    <t>9999</t>
  </si>
  <si>
    <t>99\9\99\99999</t>
  </si>
  <si>
    <t>Условно-утвержденные расходы</t>
  </si>
  <si>
    <t>999</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</si>
  <si>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</si>
  <si>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01\0\E2\00000</t>
  </si>
  <si>
    <t>01\0\E2\54910</t>
  </si>
  <si>
    <t>Региональный проект "Обеспечение качественно нового уровня развития инфраструктуры культуры" ("Культурная среда")</t>
  </si>
  <si>
    <t>Государственная поддержка отрасли культуры</t>
  </si>
  <si>
    <t>07\0\А1\00000</t>
  </si>
  <si>
    <t>07\0\А1\55190</t>
  </si>
  <si>
    <t xml:space="preserve">                                                                                                                                                    Приложение № 2</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</si>
  <si>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</si>
  <si>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</si>
  <si>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</si>
  <si>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</si>
  <si>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Приложение № 6</t>
  </si>
  <si>
    <t xml:space="preserve">                                                                                                                                                     Приложение № 8</t>
  </si>
  <si>
    <t>Приложение № 10</t>
  </si>
  <si>
    <t xml:space="preserve">                                                                                                Приложение № 12</t>
  </si>
  <si>
    <t xml:space="preserve">                                                                                              к решению Совета муниципального </t>
  </si>
  <si>
    <t xml:space="preserve">                                                                                              районаМелеузовский район</t>
  </si>
  <si>
    <t xml:space="preserve">                                                                                              Приложение № 13</t>
  </si>
  <si>
    <t xml:space="preserve">                                                                                              Республики Башкортостан</t>
  </si>
  <si>
    <t xml:space="preserve">                                                                                                  Приложение № 14</t>
  </si>
  <si>
    <t xml:space="preserve">                                                                                               Приложение № 16</t>
  </si>
  <si>
    <t xml:space="preserve">                                                                                                Приложение № 17</t>
  </si>
  <si>
    <t xml:space="preserve">                                                                                                 Приложение № 18</t>
  </si>
  <si>
    <t xml:space="preserve">                                                                                             Приложение № 19</t>
  </si>
  <si>
    <t>1 01 00 000 00 0000 000</t>
  </si>
  <si>
    <t>1 01 02 000 01 0000 110</t>
  </si>
  <si>
    <t>1 01 02 010 01 0000 110</t>
  </si>
  <si>
    <t>1 01 02 020 01 0000 110</t>
  </si>
  <si>
    <t>1 01 02 030 01 0000 110</t>
  </si>
  <si>
    <t>1 01 02 040 01 0000 110</t>
  </si>
  <si>
    <t>1 03 00 000 00 0000 000</t>
  </si>
  <si>
    <t>1 03 02 000 01 0000 110</t>
  </si>
  <si>
    <t>1 03 02 231 01 0000 110</t>
  </si>
  <si>
    <t>1 03 02 241 01 0000 110</t>
  </si>
  <si>
    <t>1 03 02 251 01 0000 110</t>
  </si>
  <si>
    <t>1 05 00 000 00 0000 000</t>
  </si>
  <si>
    <t>1 05 01 000 00 0000 110</t>
  </si>
  <si>
    <t>1 05 01 011 01 0000 110</t>
  </si>
  <si>
    <t>1 05 01 021 01 0000 110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</si>
  <si>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</si>
  <si>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</si>
  <si>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</si>
  <si>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</si>
  <si>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</si>
  <si>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</si>
  <si>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</si>
  <si>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</si>
  <si>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</si>
  <si>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</si>
  <si>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</si>
  <si>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</si>
  <si>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</si>
  <si>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</si>
  <si>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</si>
  <si>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</si>
  <si>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</si>
  <si>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</si>
  <si>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</si>
  <si>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</si>
  <si>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</si>
  <si>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</si>
  <si>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</si>
  <si>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1 11 05 070 00 0000 120</t>
  </si>
  <si>
    <t>1 11 05 075 05 0000 120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</si>
  <si>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</si>
  <si>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</si>
  <si>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</si>
  <si>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</si>
  <si>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</si>
  <si>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</si>
  <si>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</si>
  <si>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</si>
  <si>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</si>
  <si>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1 12 01 040 01 0000 120</t>
  </si>
  <si>
    <t>1 12 01 041 01 0000 120</t>
  </si>
  <si>
    <t>1 12 01 042 01 0000 120</t>
  </si>
  <si>
    <t>1 12 01 070 01 0000 120</t>
  </si>
  <si>
    <t>1 12 01 010 01 0000 120</t>
  </si>
  <si>
    <t>1 12 01 030 01 0000 120</t>
  </si>
  <si>
    <t>1 13 00 000 00 0000 000</t>
  </si>
  <si>
    <t>1 13 02 000 00 0000 130</t>
  </si>
  <si>
    <t>1 13 02 060 00 0000 130</t>
  </si>
  <si>
    <t>1 13 02 065 05 0000 130</t>
  </si>
  <si>
    <t>1 14 00 000 00 0000 000</t>
  </si>
  <si>
    <t>1 14 02 000 00 0000 000</t>
  </si>
  <si>
    <t>1 14 02 050 05 0000 410</t>
  </si>
  <si>
    <t>1 14 02 053 05 0000 410</t>
  </si>
  <si>
    <t>1 14 06 000 00 0000 430</t>
  </si>
  <si>
    <t>1 14 06 010 00 0000 430</t>
  </si>
  <si>
    <t>1 14 06 013 05 0000 430</t>
  </si>
  <si>
    <t>1 14 06 013 13 0000 430</t>
  </si>
  <si>
    <t>1 16 00 000 00 0000 000</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</si>
  <si>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</si>
  <si>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</si>
  <si>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</si>
  <si>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</si>
  <si>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</si>
  <si>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</si>
  <si>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</si>
  <si>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</si>
  <si>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</si>
  <si>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</si>
  <si>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</si>
  <si>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</si>
  <si>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</si>
  <si>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</si>
  <si>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</si>
  <si>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</si>
  <si>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</si>
  <si>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</si>
  <si>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</si>
  <si>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</si>
  <si>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</si>
  <si>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</si>
  <si>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</si>
  <si>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</si>
  <si>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</si>
  <si>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</si>
  <si>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</si>
  <si>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</si>
  <si>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</si>
  <si>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</si>
  <si>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</si>
  <si>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</si>
  <si>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</si>
  <si>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1 16 02 020 02 0000 140</t>
  </si>
  <si>
    <t>1 16 07 000 00 0000 140</t>
  </si>
  <si>
    <t>1 16 07 010 05 0000 140</t>
  </si>
  <si>
    <t>1 16 10 000 00 0000 140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</si>
  <si>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</si>
  <si>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</si>
  <si>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</si>
  <si>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</si>
  <si>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</si>
  <si>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1 03 02 230 01 0000 110</t>
  </si>
  <si>
    <t>1 03 02 240 01 0000 110</t>
  </si>
  <si>
    <t>1 03 02 250 01 0000 110</t>
  </si>
  <si>
    <t>1 05 01 010 01 0000 110</t>
  </si>
  <si>
    <t>1 05 01 020 01 0000 110</t>
  </si>
  <si>
    <t>1 00 00 000 00 0000 110</t>
  </si>
  <si>
    <t>1 17 00 000 00 0000 000</t>
  </si>
  <si>
    <t>1 17 05 000 00 0000 180</t>
  </si>
  <si>
    <t>1 17 05 050 05 0000 180</t>
  </si>
  <si>
    <t>000 1 17 01 050 10 0000 180</t>
  </si>
  <si>
    <t>000 1 17 01 050 13 0000 180</t>
  </si>
  <si>
    <t xml:space="preserve">000 1 17 15 030 10 0000 150 </t>
  </si>
  <si>
    <t xml:space="preserve">000 1 17 15 030 13 0000 150 </t>
  </si>
  <si>
    <t>000 1 17 14 030 13 0000 150</t>
  </si>
  <si>
    <t>000 1 17 14 030 10 0000 150</t>
  </si>
  <si>
    <t>000 1 17 05 050 13 0000 180</t>
  </si>
  <si>
    <t>000 1 17 05 050 10 0000 180</t>
  </si>
  <si>
    <t>000 1 17 02 020 13 0000 180</t>
  </si>
  <si>
    <t>000 1 17 02 020 10 0000 180</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</si>
  <si>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</si>
  <si>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</si>
  <si>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</si>
  <si>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</si>
  <si>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</si>
  <si>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Средства от распоряжения и реализации выморочного имущества, обращенного в собственность сельских поселений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</si>
  <si>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городских поселений (в части реализации основных средств по указанному имуществу)</t>
  </si>
  <si>
    <t>Средства от распоряжения и реализации выморочного имущества, обращенного в собственность сельских поселений (в части реализации материальных запасов по указанному имуществу)</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</si>
  <si>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</si>
  <si>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</si>
  <si>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</si>
  <si>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02\0\06\45290</t>
  </si>
  <si>
    <t>01\0\09\73060</t>
  </si>
  <si>
    <t>13\0\03\73090</t>
  </si>
  <si>
    <t>Основное мероприятие "Развитие системы обеспечения вызова экстренных оперативных служб по единому номеру 112"</t>
  </si>
  <si>
    <t>12\0\01\03290</t>
  </si>
  <si>
    <t>12\0\02\21910</t>
  </si>
  <si>
    <t>Основное мероприятие "Реализация комплекса мер по содержанию системы видеонаблюдения "Безопасный город"</t>
  </si>
  <si>
    <t>13\0\02\73080</t>
  </si>
  <si>
    <t>12\0\02\07500</t>
  </si>
  <si>
    <t>Основное мероприятие "Организация работы по профилактике правонарушений и преступлений, связанных с незаконным оборотом наркотиков"</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</si>
  <si>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</si>
  <si>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</si>
  <si>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</si>
  <si>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</si>
  <si>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</si>
  <si>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</si>
  <si>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</si>
  <si>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</si>
  <si>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</si>
  <si>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</si>
  <si>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</si>
  <si>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Председатель Совета муниципального района                                             К.Р. Сагитов</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</si>
  <si>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</si>
  <si>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 - Доступная среда"</t>
  </si>
  <si>
    <t>03\0\04\00000</t>
  </si>
  <si>
    <t>Основное мероприятие "Создание условий получения услуг для детей с ограниченными возможностями здоровья (в том числе и для детей-инвалидов)"</t>
  </si>
  <si>
    <t>Основное мероприятие "Мероприятия в сфере жилищного хозяйства"</t>
  </si>
  <si>
    <t>09\0\02\00000</t>
  </si>
  <si>
    <t>10\0\03\00000</t>
  </si>
  <si>
    <t>Основное мероприятие "Реализация комплекса мер по содержанию системы видеонаблюдения "Безопасный город""</t>
  </si>
  <si>
    <t>Основное мероприятие "Реализация комплекса межведомственных профилактических мероприятий по выявлению и пресечению преступлений"</t>
  </si>
  <si>
    <t>08\0\07\09020</t>
  </si>
  <si>
    <t>08\0\07\09040</t>
  </si>
  <si>
    <t>08\0\07\03610</t>
  </si>
  <si>
    <t>08\0\05\02300</t>
  </si>
  <si>
    <t>08\0\06\64410</t>
  </si>
  <si>
    <t>08\0\06\64450</t>
  </si>
  <si>
    <t>Основное мероприятие "Предоставление пенсии за выслугу лет муниципальным служащим муниципального района Мелеузовский район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</si>
  <si>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</si>
  <si>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Основное мероприятие "Мероприятия в сфере проектирования, строительства, приобретения объектов коммунальной инфраструктуры"</t>
  </si>
  <si>
    <t>09\0\05\00000</t>
  </si>
  <si>
    <t>09\0\05\S2650</t>
  </si>
  <si>
    <t>09\0\06\L4970</t>
  </si>
  <si>
    <t>09\0\06\R0820</t>
  </si>
  <si>
    <t>09\0\06\73210</t>
  </si>
  <si>
    <t>09\0\06\73350</t>
  </si>
  <si>
    <t>09\0\06\73360</t>
  </si>
  <si>
    <t>09\0\07\03330</t>
  </si>
  <si>
    <t>09\0\07\03380</t>
  </si>
  <si>
    <t>09\0\07\45190</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</si>
  <si>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</si>
  <si>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мероприятий в области коммунального хозяйства"</t>
  </si>
  <si>
    <t>Основное мероприятие "Обеспечение развития деятельности малых форм хозяйствования и сельской кооперации"</t>
  </si>
  <si>
    <t>06\0\06\00000</t>
  </si>
  <si>
    <t>06\0\03\62870</t>
  </si>
  <si>
    <t>06\0\04\26190</t>
  </si>
  <si>
    <t>Основное мероприятие "Реализация проектов Программы поддержки местных инициатив по содержанию и ремонту дорог местного значения муниципального района Мелеузовский район РБ"</t>
  </si>
  <si>
    <t>10\0\03\63020</t>
  </si>
  <si>
    <t>Основное мероприятие "Организация ремонта и содержания дорог местного значения"</t>
  </si>
  <si>
    <t>03\0\04\41870</t>
  </si>
  <si>
    <t>Основное мероприятие "Организация и осуществление перевозок пассажиров и багажа автомобильным транспортом по муниципальным маршрутам на территориии МР Мелеузовский район РБ"</t>
  </si>
  <si>
    <t>04\0\01\61340</t>
  </si>
  <si>
    <t>Субсидии иным некоммерческим организациям, не являющимся государственными (муниципальными) учреждениями</t>
  </si>
  <si>
    <t>12\0\04\00000</t>
  </si>
  <si>
    <t>Основное мероприятие "Обеспечение отдельных категорий граждан автономными пожарными извещателями"</t>
  </si>
  <si>
    <t>Основное мероприятие "Осуществление мероприятий по развитию системы безопасного отдыха людей на воде"</t>
  </si>
  <si>
    <t>12\0\05\00000</t>
  </si>
  <si>
    <t>12\0\05\03290</t>
  </si>
  <si>
    <t>13\0\01\73080</t>
  </si>
  <si>
    <t>13\0\01\73090</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</si>
  <si>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t>
  </si>
  <si>
    <t>13\0\03\43240</t>
  </si>
  <si>
    <t>06\0\07\00000</t>
  </si>
  <si>
    <t>06\0\07\73140</t>
  </si>
  <si>
    <t>06\0\07\73340</t>
  </si>
  <si>
    <t>Основное мероприятие "Улучшение обеспеченности сельскохозяйственной техникой хозяйств всех категорий"</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</si>
  <si>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</si>
  <si>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</si>
  <si>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2 02 29999 05 7272 150</t>
  </si>
  <si>
    <t>Прочие субсидии бюджетам муниципальных районов (Субсидии на проведение мероприятий по организации горячего бесплатного питания обучающихся, получающих начальное общее образование в муниципальных образовательных организациях Республики Башкортостан)</t>
  </si>
  <si>
    <t>Поддержка отрасли культуры</t>
  </si>
  <si>
    <t>07\0\01\L5190</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</si>
  <si>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</si>
  <si>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</si>
  <si>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000 1 17 16 000 10 0000 180</t>
  </si>
  <si>
    <t>Прочие неналоговые доходы бюджетов сельских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сельского поселения</t>
  </si>
  <si>
    <t>000 1 17 16 000 13 0000 180</t>
  </si>
  <si>
    <t>Прочие неналоговые доходы бюджетов городских поселений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поселения</t>
  </si>
  <si>
    <t>Основное мероприятие "Поддержка граждан в целях строительства (приобретения) жилья на сельских территориях"</t>
  </si>
  <si>
    <t>15\0\01\L576Г</t>
  </si>
  <si>
    <t xml:space="preserve">                                                                                                                                 Приложение № 3</t>
  </si>
  <si>
    <t>1 17 00000 00 0000 110</t>
  </si>
  <si>
    <t>1 17 15000 05 0000 150</t>
  </si>
  <si>
    <t>Инициативные платежи, зачисляемые в бюджеты муниципальных районов</t>
  </si>
  <si>
    <t xml:space="preserve"> 1 17 15030 05 1016 150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</si>
  <si>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</si>
  <si>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1 17 15030 05 1017 150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</si>
  <si>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</si>
  <si>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1 17 15030 05 1019 150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</si>
  <si>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</si>
  <si>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1 17 15030 05 1020 150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</si>
  <si>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</si>
  <si>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1 17 15030 05 1021 150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</si>
  <si>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</si>
  <si>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1 17 15030 05 2016 150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</si>
  <si>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</si>
  <si>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1 17 15030 05 2017 150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</si>
  <si>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</si>
  <si>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1 17 15030 05 2019 150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</si>
  <si>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</si>
  <si>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1 17 15030 05 2020 150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</si>
  <si>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</si>
  <si>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1 17 15030 05 2021 150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</si>
  <si>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</si>
  <si>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</si>
  <si>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</si>
  <si>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2 02 20077 05 7224 150</t>
  </si>
  <si>
    <t>Субсидии бюджетам муниципальных районов на софинансирование капитальных вложений в объекты муниципальной собственности (Субсидии бюджетам муниципальных районов на софинансирование мероприятий по закупке техники для жилищно-коммунального хозяйства)</t>
  </si>
  <si>
    <t xml:space="preserve"> 2 07 00000 00 0000 000</t>
  </si>
  <si>
    <t xml:space="preserve">ПРОЧИЕ БЕЗВОЗМЕЗДНЫЕ ПОСТУПЛЕНИЯ </t>
  </si>
  <si>
    <t xml:space="preserve"> 2 07 05030 05 0000 150</t>
  </si>
  <si>
    <t>Прочие безвозмездные поступленяи в бюджеты муниципальных районов</t>
  </si>
  <si>
    <t>Реализация проектов развития общественной инфраструктуры, основанных на местных инициативах, за счет средств бюджетов</t>
  </si>
  <si>
    <t>10\0\02\S2471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</si>
  <si>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</si>
  <si>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10\0\02\S2472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</si>
  <si>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</si>
  <si>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10\0\02\S2473</t>
  </si>
  <si>
    <t>15\0\01\61320</t>
  </si>
  <si>
    <t>Благоустройство</t>
  </si>
  <si>
    <t>0503</t>
  </si>
  <si>
    <t>Региональный проект "Формирование комфортной городской среды"</t>
  </si>
  <si>
    <t>09\0\F2\00000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</si>
  <si>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</si>
  <si>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09\0\F2\М4240</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</si>
  <si>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</si>
  <si>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</si>
  <si>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Мероприятия по закупке техники для жилищно-коммунального хозяйства</t>
  </si>
  <si>
    <t>09\0\04\S2240</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</si>
  <si>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</si>
  <si>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</si>
  <si>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09\0\04\S2481</t>
  </si>
  <si>
    <t>Межбюдетные трансферты</t>
  </si>
  <si>
    <t>Мероприятия по благоустройству территорий населенных пунктов</t>
  </si>
  <si>
    <t>09\0\04\06050</t>
  </si>
  <si>
    <t>01\0\01\S2471</t>
  </si>
  <si>
    <t>01\0\01\S2472</t>
  </si>
  <si>
    <t>01\0\01\S2473</t>
  </si>
  <si>
    <t>01\0\02\S2010</t>
  </si>
  <si>
    <t>01\0\02\S2471</t>
  </si>
  <si>
    <t>01\0\02\S2472</t>
  </si>
  <si>
    <t>01\0\02\S2473</t>
  </si>
  <si>
    <t>07\0\01\S2471</t>
  </si>
  <si>
    <t>07\0\01\S2472</t>
  </si>
  <si>
    <t>07\0\01\S2473</t>
  </si>
  <si>
    <t>Прочие межбюджетные трансферты общего характера</t>
  </si>
  <si>
    <t>1403</t>
  </si>
  <si>
    <t>Иные безвозмездные и безвозвратные перечисления</t>
  </si>
  <si>
    <t>08\0\07\74000</t>
  </si>
  <si>
    <t>10\0\03\74000</t>
  </si>
  <si>
    <t xml:space="preserve">                                                   Приложение № 7</t>
  </si>
  <si>
    <t xml:space="preserve">                                                   к решению Совета муниципального</t>
  </si>
  <si>
    <t xml:space="preserve">                                                   района Мелеузовский район</t>
  </si>
  <si>
    <t xml:space="preserve">                                                   Республики Башкортостан</t>
  </si>
  <si>
    <t xml:space="preserve">                                                                                                                                                                                                 (руб.)</t>
  </si>
  <si>
    <t>10\0\01\S2471</t>
  </si>
  <si>
    <t>10\0\01\S2472</t>
  </si>
  <si>
    <t>10\0\01\S2473</t>
  </si>
  <si>
    <t xml:space="preserve">                                   Приложение № 11</t>
  </si>
  <si>
    <t xml:space="preserve">                                   к решению Совета муниципального</t>
  </si>
  <si>
    <t xml:space="preserve">                                   района Мелеузовский район</t>
  </si>
  <si>
    <t xml:space="preserve">                                   Республики Башкортостан</t>
  </si>
  <si>
    <t xml:space="preserve">                                                                                             от 22.12.2021 г. № 104</t>
  </si>
  <si>
    <t xml:space="preserve">                                                                                                 от 22.12.2021 г. № 104</t>
  </si>
  <si>
    <t xml:space="preserve">                                                                                                от 22.12.2021 г. № 104</t>
  </si>
  <si>
    <t xml:space="preserve">                                                                                               от 22.12.2021 г. № 104</t>
  </si>
  <si>
    <t xml:space="preserve">                                                                                                  от 22.12.2021 г. № 104</t>
  </si>
  <si>
    <t xml:space="preserve">                                                                                              от 22.12.2021 г. № 104</t>
  </si>
  <si>
    <t xml:space="preserve">                                   от 22.12.2021 г. № 104</t>
  </si>
  <si>
    <t>от 22.12.2021 г. № 104</t>
  </si>
  <si>
    <t xml:space="preserve">                                                                                                                                                     от 22.12.2021 г. № 104</t>
  </si>
  <si>
    <t xml:space="preserve">                                                   от 22.12.2021 г. № 104</t>
  </si>
  <si>
    <t xml:space="preserve">                                                                                                                                            от 22.12.2021 г. № 104</t>
  </si>
  <si>
    <t xml:space="preserve">                                                                                                                                 от 22.12.2021 г. № 104</t>
  </si>
  <si>
    <t xml:space="preserve">                                                                                                                                                    от 22.12.2021 г. № 104</t>
  </si>
  <si>
    <t xml:space="preserve">                                                                                                                                                    (ред. от 02.03.2022 г. № 139,</t>
  </si>
  <si>
    <t xml:space="preserve">                                                                                                                                 (ред. от 02.03.2022 г. № 139,</t>
  </si>
  <si>
    <t xml:space="preserve">                                                                                                                                            (ред. от 02.03.2022 г. № 139,</t>
  </si>
  <si>
    <t xml:space="preserve">                                                                                                                                                                         к решению Совета муниципального </t>
  </si>
  <si>
    <t xml:space="preserve">                                                                                                                                                                         Республики Башкортостан</t>
  </si>
  <si>
    <t xml:space="preserve">                                                                                                                                                                         района Мелеузовский район </t>
  </si>
  <si>
    <t xml:space="preserve">                                                                                                                                                                         Приложение № 5</t>
  </si>
  <si>
    <t xml:space="preserve">                                                                                                                                                                         от 22.12.2021 г. № 104</t>
  </si>
  <si>
    <t xml:space="preserve">                                                                                                                                                                         (ред. от 02.03.2022 г. № 139,</t>
  </si>
  <si>
    <t>(ред.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</si>
  <si>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</si>
  <si>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</si>
  <si>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</si>
  <si>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</si>
  <si>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</si>
  <si>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</si>
  <si>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</si>
  <si>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</si>
  <si>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(ред. от 02.03.2022 г. № 139,</t>
  </si>
  <si>
    <t xml:space="preserve">                                                                                               Приложение № 21</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</si>
  <si>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2022 год</t>
  </si>
  <si>
    <t>Направление расходов</t>
  </si>
  <si>
    <t>Иные межбюджетные трансферты на уплату исполнительного листа</t>
  </si>
  <si>
    <t>Иные межбюджетные трансферты на осуществление технического контроля (технического надзора) за выполнением работ подрядными организациями по объекту: «Благоустройство территории в рамках реализации проектов победителей Всероссийского конкурса лучших проектов создания комфортной городской среды в малых городах и исторических поселениях» по адресу: «Благоустройство территории, расположенной у объекта культурного наследия федерального значения «Комплекс медеплавильного завода» и прилегающей территории СП Воскресенский сельсовет МР Мелеузовский район Республики Башкортостан (Культурно-туристическое пространство села Воскресенское «Арт-центр «Воскресенский завод»)</t>
  </si>
  <si>
    <t>Иные межбюджетные трансферты на устройство водоснабжения для благоустройства общественной территории и посадку газона</t>
  </si>
  <si>
    <t xml:space="preserve">Сельское поселение  Первомайский сельсовет </t>
  </si>
  <si>
    <t>Городское поселение  город Мелеуз</t>
  </si>
  <si>
    <t>Иные межбюджетные трансферты на субсидирование пассажирских перевозок</t>
  </si>
  <si>
    <t>Иные межбюджетные трансферты на ремонт дорог, установку светофоров, ограждений и монтаж освещения вдоль дорог</t>
  </si>
  <si>
    <t>Иные межбюджетные трансферты на благоустройство территории</t>
  </si>
  <si>
    <t xml:space="preserve">                                                                                        Приложение № 22</t>
  </si>
  <si>
    <t xml:space="preserve">                                                                                        к решению Совета муниципального </t>
  </si>
  <si>
    <t xml:space="preserve">                                                                                        района Мелеузовский район</t>
  </si>
  <si>
    <t xml:space="preserve">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</si>
  <si>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2022 год</t>
  </si>
  <si>
    <t xml:space="preserve"> рублей</t>
  </si>
  <si>
    <t>Иные МБТ на финансовое обеспечение отдельных полномочий (изготовление и установка стеллы «Мин яратам Муллагол» в д. Муллагулово)</t>
  </si>
  <si>
    <t xml:space="preserve">Сельское поселение Воскресенский сельсовет </t>
  </si>
  <si>
    <t>Иные МБТ на финансовое обеспечение отдельных полномочий (текущий ремонт ограждения кладбища с. Воскресенское)</t>
  </si>
  <si>
    <t xml:space="preserve">Сельское поселение Зирганский сельсовет </t>
  </si>
  <si>
    <t>Иные МБТ на финансовое обеспечение отдельных полномочий (монтаж уличного освещения по ул.Гафури (южная часть) с.Зирган)</t>
  </si>
  <si>
    <t>Иные МБТ на финансовое обеспечение отдельных полномочий (приобретение и установка детской игровой площадки в д. Старомусино)</t>
  </si>
  <si>
    <t>Иные МБТ на финансовое обеспечение отдельных полномочий (текущий ремонт памятника погибшим при исполнении воинского долга в локальных вооруженных конфликтах с благоустройством прилегающей   в г. Мелеуз)</t>
  </si>
  <si>
    <t>Иные МБТ на финансовое обеспечение отдельных полномочий (текущий ремонт помещений и оформление стендов в МАУ ГДК с целью создания музея культуры муниципального района Мелеузовский район Республики Башкортостан)</t>
  </si>
  <si>
    <t xml:space="preserve">                                                                                        от 22.12.2021 г. № 104</t>
  </si>
  <si>
    <t xml:space="preserve">                                                                                        (ред. от 02.03.2022 г. № 139,</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</si>
  <si>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 формирование отчетности об исполнении бюджета муниципального образования"</t>
  </si>
  <si>
    <t>Основное мероприятие "Оказание поддержки социально-ориентированным некоммерческим организациям"</t>
  </si>
  <si>
    <t>Региональный проект "Обеспечение качественно нового уровня развития инфраструктуры культуры ("Культурная среда")"</t>
  </si>
  <si>
    <t>Основное мероприятие "Организация и проведение выборов в представительные органы муниципального образования"</t>
  </si>
  <si>
    <t>Основное мероприятие "Мероприятия в сфере проектирования, строительства, приобретение объектов коммунальной инфраструктуры"</t>
  </si>
  <si>
    <t>Муниципальная программа "Реализация государственной национальной политики в муниципальном районе Мелеузовский район Республики Башкортостан"</t>
  </si>
  <si>
    <t>Подпрограмма "Сохранение и развитие этнической уникальности башкирского народа"</t>
  </si>
  <si>
    <t>Подпрограмма "Сохранение этнокультурного многообразия народов в муниципальном районе Мелеузовский район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</si>
  <si>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2022 год и на плановый период 2023 и 2024 годов</t>
  </si>
  <si>
    <t xml:space="preserve"> 2 02 15002 00 0000 000</t>
  </si>
  <si>
    <t xml:space="preserve"> 2 02 15002 05 0000 150</t>
  </si>
  <si>
    <t>Дотации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</si>
  <si>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</si>
  <si>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2 02 25027 05 0000 150</t>
  </si>
  <si>
    <t>Субсидии бюджетам муниципальных районов на реализацию мероприятий государственной программы Российской Федерации "Доступная среда"</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</si>
  <si>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</si>
  <si>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</si>
  <si>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2 02 29999 05 7248 150</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</si>
  <si>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</si>
  <si>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2 02 29999 05 7249 150</t>
  </si>
  <si>
    <t>Прочие субсидии бюджетам муниципальных районов (Субсидии на поддержку мероприятий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</si>
  <si>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2 02 29999 05 7270 150</t>
  </si>
  <si>
    <t>Прочие субсидии бюджетам муниципальных районов (Субсидии на реализацию проектов развития инициативного бюджетирования, основанных на инициативах школьников муниципальных образовательных учреждений Республики Башкортостан)</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</si>
  <si>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</si>
  <si>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 xml:space="preserve"> 2 02 49999 05 7408 150</t>
  </si>
  <si>
    <t>Иные межбюджетные трансферты бюджетам муниципальных районов (Иные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</si>
  <si>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2 02 49999 05 7429 150</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</si>
  <si>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административных центров муниципальных районов Республики Башкортостан)</t>
  </si>
  <si>
    <t xml:space="preserve"> 2 07 05030 05 6380 150</t>
  </si>
  <si>
    <t>Прочие безвозмездные поступления в бюджеты муниципальных районов (Поступления в бюджеты муниципальных образований  от юридических лиц на реализацию мероприятий по обеспечению комплексного развития сельских территорий)</t>
  </si>
  <si>
    <t>1 17 15030 05 7002 150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</si>
  <si>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инициативного бюджетирования, основанных на инициативах школьников)</t>
  </si>
  <si>
    <t xml:space="preserve">                                                                                                                                                    от 13.04.2022 г. № 143,</t>
  </si>
  <si>
    <t xml:space="preserve">                                                                                                                                                    от 28.12.2022 г. № 179)</t>
  </si>
  <si>
    <t xml:space="preserve">                                                                                                                                 от 13.04.2022 г. № 143,</t>
  </si>
  <si>
    <t xml:space="preserve">                                                                                                                                 от 28.12.2022 г. № 179)</t>
  </si>
  <si>
    <t>2 02 29999 05 7277 150</t>
  </si>
  <si>
    <t xml:space="preserve">Прочие субсидии бюджетам муниципальных районов на реализацию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 </t>
  </si>
  <si>
    <t>2 02 29999 05 7278 150</t>
  </si>
  <si>
    <t>Прочие субсидии бюджетам муниципальных районов на софинансирование расходов по обеспечению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</si>
  <si>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</si>
  <si>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</si>
  <si>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2 02 49999 05 7409 150</t>
  </si>
  <si>
    <t>Иные межбюджетные трансферты бюджетам муниципальных районов (Иные межбюджетные трансферты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</si>
  <si>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 xml:space="preserve">                                                                                                                                                                         от 13.04.2022 г. № 143,</t>
  </si>
  <si>
    <t xml:space="preserve">                                                                                                                                                                         от 28.12.2022 г. № 179)</t>
  </si>
  <si>
    <t>Обеспечение проведения выборов и референдумов</t>
  </si>
  <si>
    <t>0107</t>
  </si>
  <si>
    <t>Основное мероприятие "Организация и проведение выборов в представительный орган муниципального образования"</t>
  </si>
  <si>
    <t>Проведение выборов в представительные органы муниципального образования</t>
  </si>
  <si>
    <t>08\0\04\00220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</si>
  <si>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</si>
  <si>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09\0\04\74080</t>
  </si>
  <si>
    <t>12\0\02\S2471</t>
  </si>
  <si>
    <t>Поддержка мероприятий муниципальных программ развития субъектов малого и среднего предпринимательства</t>
  </si>
  <si>
    <t>05\0\01\S2490</t>
  </si>
  <si>
    <t>Премирование победителей по итогам едегодного республиканского конкурса "Лучший объект по содержанию многоквартирных домов и благоустройству придомовых территорий"</t>
  </si>
  <si>
    <t>09\0\02\74090</t>
  </si>
  <si>
    <t>Иные межбюджетные трансферты на реализацию муниципального проекта инициативного бюджетирования "Наше село"</t>
  </si>
  <si>
    <t>09\0\04\06100</t>
  </si>
  <si>
    <t>Иные межбюджетные трансферты на финансирование мероприятий по благоустройству территорий административных центров муниципальных районов Республики Башкортостан</t>
  </si>
  <si>
    <t>09\0\04\74290</t>
  </si>
  <si>
    <t>01\0\01\S2520</t>
  </si>
  <si>
    <t>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t>
  </si>
  <si>
    <t>01\0\02\S2700</t>
  </si>
  <si>
    <t>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 за счет средств бюджетов</t>
  </si>
  <si>
    <t>01\0\02\S2701</t>
  </si>
  <si>
    <t>Реализация проектов инициативного бюджетирования, основанных на инициативах школьников муниципальных образовательных учреждений Республики Башкортостан, за счет средств, поступивших от юридических лиц</t>
  </si>
  <si>
    <t>01\0\02\S2703</t>
  </si>
  <si>
    <t>Cофинансирование расходов по обеспечению детей участников специальной военной операции – учащихся 5-11 классов горячим бесплатным питанием в общеобразовательных организациях Республики Башкортостан</t>
  </si>
  <si>
    <t>01 0 08 S2780</t>
  </si>
  <si>
    <t>Региональный проект "Патриотическое воспитание граждан Российской Федерации"</t>
  </si>
  <si>
    <t>01 0 EB 00000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</si>
  <si>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</si>
  <si>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0 EB 5179F</t>
  </si>
  <si>
    <t>Региональный проект "Творческие люди"</t>
  </si>
  <si>
    <t>07\0\А2\00000</t>
  </si>
  <si>
    <t>07\0\А2\55190</t>
  </si>
  <si>
    <t>Реализация мероприятий по обеспечению доступности приоритетных объектов и услуг в приоритетных сферах жизнедеятельнсоти инвалидов и других маломобильных групп населения</t>
  </si>
  <si>
    <t>07\0\01\S2580</t>
  </si>
  <si>
    <t>Музеи и постоянные выставки</t>
  </si>
  <si>
    <t>07\0\01\44190</t>
  </si>
  <si>
    <t xml:space="preserve">Реализация дополнительных мер социальной поддержки по освобождению от платы, взимаемой за присмотр и уход за детьми граждан из Республики Башкортостан, принимающих участие в специальной военной операции, посещающими муниципальные образовательные организации, реализующие образовательные программы дошкольного образования, в Республике Башкортостан </t>
  </si>
  <si>
    <t>01 0 08 S2770</t>
  </si>
  <si>
    <t>12\0\02\74000</t>
  </si>
  <si>
    <t xml:space="preserve">                                                   от 13.04.2022 г. № 143,</t>
  </si>
  <si>
    <t xml:space="preserve">                                                   от 28.12.2022 г. № 179)</t>
  </si>
  <si>
    <t xml:space="preserve">                                                                                                                                                     от 13.04.2022 г. № 143, от 28.12.2022 г. № 179)</t>
  </si>
  <si>
    <t xml:space="preserve">Председатель Совета муниципального района                                                           К.Р. Сагитов         </t>
  </si>
  <si>
    <t xml:space="preserve">                                   от 13.04.2023 г. № 143, от 28.12.2022 г. </t>
  </si>
  <si>
    <t xml:space="preserve">                                   № 179)</t>
  </si>
  <si>
    <t xml:space="preserve">                                                                                                от 13.04.2022 г. № 143,</t>
  </si>
  <si>
    <t xml:space="preserve">                                                                                                от 28.12.2022 г. № 179)</t>
  </si>
  <si>
    <t xml:space="preserve">                                                                                              от 13.04.2022 г. № 143,</t>
  </si>
  <si>
    <t xml:space="preserve">                                                                                              от 28.12.2022 г. № 179)</t>
  </si>
  <si>
    <t xml:space="preserve">                                                                                                  от 13.04.2022 г. № 143,</t>
  </si>
  <si>
    <t xml:space="preserve">                                                                                                  от 28.12.2022 г. № 179)</t>
  </si>
  <si>
    <t xml:space="preserve">                                                                                               от 13.04.2022 г. № 143,</t>
  </si>
  <si>
    <t xml:space="preserve">                                                                                               от 28.12.2022 г. № 179)</t>
  </si>
  <si>
    <t xml:space="preserve">                                                                                                 от 13.04.2022 г. № 143,</t>
  </si>
  <si>
    <t xml:space="preserve">                                                                                                 от 28.12.2022 г. № 179)</t>
  </si>
  <si>
    <t xml:space="preserve">                                                                                             от 13.04.2022 г. № 143,</t>
  </si>
  <si>
    <t xml:space="preserve">                                                                                             от 28.12.2022 г. № 179)</t>
  </si>
  <si>
    <t xml:space="preserve">Сельское поселение  Абитовский сельсовет </t>
  </si>
  <si>
    <t>Иные межбюджетные трансферты на предоставление субсидии некоммерческой организации в сфере пожарной безопасности</t>
  </si>
  <si>
    <t xml:space="preserve">Сельское поселение  Александровский сельсовет </t>
  </si>
  <si>
    <t xml:space="preserve">Сельское поселение  Аптраковский сельсовет </t>
  </si>
  <si>
    <t>Иные межбюджетные трансферты на оплату коммунальных услуг (уличное освещение)</t>
  </si>
  <si>
    <t>Иные межбюджетные трансферты на ликвидацию несанкционированных свалок</t>
  </si>
  <si>
    <t>Иные межбюджетные трансферты на благоустройство территории (установку ограждения)</t>
  </si>
  <si>
    <t>Иные межбюджетные трансферты на приобретение отопительных газовых котлов</t>
  </si>
  <si>
    <t>Иные межбюджетные трансферты на ремонт водопровода в д. Первомайская</t>
  </si>
  <si>
    <t xml:space="preserve">Сельское поселение Сарышевский сельсовет </t>
  </si>
  <si>
    <t xml:space="preserve">Сельское поселение Шевченковский сельсовет </t>
  </si>
  <si>
    <t>Иные межбюджетные трансферты на софинансирование мероприятий по благоустройству дворовых территорий "Башкирские дворики"</t>
  </si>
  <si>
    <t>Иные межбюджетные трансферты на обустройство новогоднего городка (установку сертифицированной горки)</t>
  </si>
  <si>
    <t>Иные межбюджетные трансферты на благоустройство территории  г. Мелеуз и разработку топографической съемки благоустраиваемых территорий</t>
  </si>
  <si>
    <t>Иные межбюджетные трансферты на приобретение контейнеров, бункеров и изготовление контейнерных площадок</t>
  </si>
  <si>
    <t>Иные межбюджетные трансферты на предоставление субсидии МАУКИ Мелеузовский ИКМ на выполнение муниципального задания на оказание мунциипальных услуг (выполнение работ) (оплата труда работников с начислениями на нее)</t>
  </si>
  <si>
    <t>Иные межбюджетные трансферты на предоставление субсидии МАУ "ГДК" городского поселения город Мелеуз муниципального района Мелеузовский район Республики Башкортостан на выполнение муниципального задания на оказание мунциипальных услуг (выполнение работ) (оплата труда работников с начислениями на нее)</t>
  </si>
  <si>
    <t>Иные межбюджетные трансферты на предоставление субсидии МАУ "Городской дворец культуры" городского поселения город Мелеуз муниципального района Мелеузовский район Республики Башкортостан на иные цели (капитальный ремонт помещения с целью создания доступной среды для инвалидов и маломобильных групп населения)</t>
  </si>
  <si>
    <t>Председатель Совета муниципального района                                          К.Р. Сагитов</t>
  </si>
  <si>
    <t xml:space="preserve">                                                                                        от 13.04.2022 г. № 143,</t>
  </si>
  <si>
    <t>Сельское поселение Нугушевский сельсовет</t>
  </si>
  <si>
    <t>Иные МБТ на премирование муниципальных образований Республики Башкортостан по итогам конкурса "Лучшее муниципальное образование Республики Башкортостан"</t>
  </si>
  <si>
    <t>Иные МБТ на финансирование мероприятий по благоустройству административных центров муниципальных районов</t>
  </si>
  <si>
    <t>Председатель Совета муниципального района                                              К.Р. Сагитов</t>
  </si>
  <si>
    <t xml:space="preserve">                                                                                        от 28.12.2022 г. № 179)</t>
  </si>
  <si>
    <t xml:space="preserve">                                                                                               Приложение № 23</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</si>
  <si>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муниципального проекта инициативного бюджетирования "Наше село" на 2022 год</t>
  </si>
  <si>
    <t>Иные МБТ на текущий ремонт ограждения кладбища в д. Хасаново Аптрковский с/с МР Мелеузовский район РБ</t>
  </si>
  <si>
    <t>Иные межбюджетные трансферты на текущий ремонт по замене оконных блоков в нежилом здании д. Михайловка сельского поселения Денисовский сельсовет муниципального района Мелеузовский район Республики Башкортостан</t>
  </si>
  <si>
    <t>Иные межбюджетные трансферты на приобретение прицепа для трактора МТЗ-82.1 для сельского поселения Мелеузовский сельсовет муниципального района Мелеузовский район Республики Башкортостан</t>
  </si>
  <si>
    <t>Иные межбюджетные трансферты на услуги по благоустройству памятника воинам ВОВ в с. Варварино</t>
  </si>
  <si>
    <t>Иные межбюджетные трансферты на покупку подвесного оборудования для трактора МТЗ-82 (роторная косилка 4-хдисковая) для сельского поселения Первомайский сельсовет муниципального района Мелеузовский район Республики Башкортостан</t>
  </si>
  <si>
    <t>Иные межбюджетные трансферты на приобретение и установку детской площадки в д. Кизрай муниципального района Мелеузовский район РБ</t>
  </si>
  <si>
    <t xml:space="preserve">                                                                                               от 28.12.202 г. № 179)</t>
  </si>
  <si>
    <t xml:space="preserve">                                                                                               Приложение № 24</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</si>
  <si>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проектов развития общественной инфраструктуры, основанных на местных инициативах на 2022 год</t>
  </si>
  <si>
    <t>Иные МБТ на приобретение прицепа для пожаротушения для нужд жителей с. Александровка муниципального района Мелеузовский район Республики Башкортостан</t>
  </si>
  <si>
    <t>Иные межбюджетные трансферты на приобретение и установку детской спортивно-игровой площаки в д. Арасланово сельского поселения Араслановский сельсовет муниципального района Мелеузовский район Республики Башкортостан</t>
  </si>
  <si>
    <t xml:space="preserve">Сельское поселение Нугушевский сельсовет </t>
  </si>
  <si>
    <t>Иные межбюджетные трансферты на текущий ремонт напольного покрытия детской игровой площадки в д. Сергеевка мунциипального района Мелеузовский район Республики Башкортостан</t>
  </si>
  <si>
    <t>Иные межбюджетные трансферты на капитальный ремонт огражденяи кладюбища в д. Ивановка сельского поселения Партизанский сельсовет муниципального района Мелеузовский район Республики Башкортостан</t>
  </si>
  <si>
    <t>Иные межбюджетные трансферты на ремонт забора мусульманского кладбища д. Акназарово муниципального района Мелеузовский район Республики Башкортостан</t>
  </si>
  <si>
    <t xml:space="preserve">                                                                                                                                            от 13.04.2022 г. № 143,</t>
  </si>
  <si>
    <t xml:space="preserve">                                                                                                                                            от 28.12.2022 г. № 179)</t>
  </si>
  <si>
    <t>от 13.04.2022 г. № 143, от 28.12.2022 г. № 179)</t>
  </si>
  <si>
    <t xml:space="preserve">                                                                                                                                                     от 13.04.2023 г. № 143, от 28.12.2022 г. № 179)</t>
  </si>
  <si>
    <t xml:space="preserve">от 13.04.2023 г. № 143, от 28.12.2022 г. </t>
  </si>
  <si>
    <t>№ 179)</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</si>
</sst>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3">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medium"/>
      <right style="medium"/>
      <top style="medium"/>
      <bottom style="medium"/>
    </border>
    <border>
      <left>
        <color indexed="63"/>
      </left>
      <right style="medium"/>
      <top>
        <color indexed="63"/>
      </top>
      <bottom style="medium"/>
    </border>
    <border>
      <left/>
      <right/>
      <top/>
      <bottom style="thin">
        <color theme="4" tint="0.39998000860214233"/>
      </bottom>
    </border>
    <border>
      <left>
        <color indexed="63"/>
      </left>
      <right style="thin"/>
      <top style="thin"/>
      <bottom style="thin"/>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
      <left style="medium"/>
      <right>
        <color indexed="63"/>
      </right>
      <top style="medium"/>
      <bottom style="mediu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5" fillId="0" borderId="0" applyNumberFormat="0" applyFill="0" applyBorder="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45" fillId="0" borderId="0">
      <alignment/>
      <protection/>
    </xf>
    <xf numFmtId="0" fontId="6"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456">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0" xfId="0" applyFont="1" applyFill="1" applyBorder="1" applyAlignment="1">
      <alignment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2" fillId="0" borderId="10" xfId="0" applyFont="1" applyFill="1" applyBorder="1" applyAlignment="1">
      <alignment vertical="top" wrapText="1"/>
    </xf>
    <xf numFmtId="0" fontId="1" fillId="0" borderId="0" xfId="0" applyFont="1" applyFill="1" applyAlignment="1">
      <alignment vertical="center" wrapText="1"/>
    </xf>
    <xf numFmtId="0" fontId="1" fillId="0" borderId="11" xfId="0" applyFont="1" applyFill="1" applyBorder="1" applyAlignment="1">
      <alignment horizontal="center" vertical="top"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0" fontId="0" fillId="0" borderId="12" xfId="0" applyFill="1" applyBorder="1" applyAlignment="1">
      <alignment horizontal="center" vertical="center" wrapText="1"/>
    </xf>
    <xf numFmtId="0" fontId="3"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11" fillId="0" borderId="0" xfId="0" applyFont="1" applyFill="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202" fontId="1" fillId="0" borderId="0" xfId="0" applyNumberFormat="1" applyFont="1" applyFill="1" applyAlignment="1">
      <alignment horizontal="center" vertical="center"/>
    </xf>
    <xf numFmtId="0" fontId="3" fillId="0" borderId="0" xfId="0" applyFont="1" applyFill="1" applyAlignment="1">
      <alignment vertical="center"/>
    </xf>
    <xf numFmtId="0" fontId="1" fillId="0" borderId="10" xfId="0" applyFont="1" applyFill="1" applyBorder="1" applyAlignment="1">
      <alignment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3" fillId="0" borderId="0" xfId="0" applyFont="1" applyFill="1" applyAlignment="1">
      <alignment horizontal="right"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8" fillId="0" borderId="10" xfId="0" applyFont="1" applyFill="1" applyBorder="1" applyAlignment="1">
      <alignment vertical="top" wrapText="1"/>
    </xf>
    <xf numFmtId="209" fontId="1" fillId="0" borderId="0" xfId="0" applyNumberFormat="1" applyFont="1" applyFill="1" applyAlignment="1">
      <alignment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0" fontId="1" fillId="0" borderId="12" xfId="0" applyFont="1" applyFill="1" applyBorder="1" applyAlignment="1">
      <alignment horizontal="center" vertical="top" wrapText="1"/>
    </xf>
    <xf numFmtId="4" fontId="1" fillId="0" borderId="12" xfId="0" applyNumberFormat="1" applyFont="1" applyFill="1" applyBorder="1" applyAlignment="1">
      <alignment horizontal="right" vertical="center" wrapText="1"/>
    </xf>
    <xf numFmtId="4" fontId="1" fillId="0" borderId="10" xfId="0"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wrapText="1"/>
    </xf>
    <xf numFmtId="4" fontId="1" fillId="0" borderId="12" xfId="0" applyNumberFormat="1" applyFont="1" applyFill="1" applyBorder="1" applyAlignment="1">
      <alignment horizontal="right" vertical="center" wrapText="1"/>
    </xf>
    <xf numFmtId="0" fontId="1" fillId="0" borderId="10" xfId="0" applyFont="1" applyBorder="1" applyAlignment="1">
      <alignment vertical="top" wrapText="1"/>
    </xf>
    <xf numFmtId="49" fontId="1" fillId="0" borderId="10" xfId="0" applyNumberFormat="1" applyFont="1" applyBorder="1" applyAlignment="1">
      <alignment horizontal="center" vertical="center" wrapText="1"/>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 fillId="0" borderId="12" xfId="0" applyFont="1" applyFill="1" applyBorder="1" applyAlignment="1">
      <alignment horizontal="center" vertical="center"/>
    </xf>
    <xf numFmtId="0" fontId="1" fillId="0" borderId="12" xfId="0" applyFont="1" applyFill="1" applyBorder="1" applyAlignment="1">
      <alignment vertical="top" wrapText="1"/>
    </xf>
    <xf numFmtId="2" fontId="4" fillId="0" borderId="10" xfId="0" applyNumberFormat="1" applyFont="1" applyFill="1" applyBorder="1" applyAlignment="1">
      <alignment vertical="top" wrapText="1"/>
    </xf>
    <xf numFmtId="0" fontId="1" fillId="0" borderId="0" xfId="0" applyFont="1" applyFill="1" applyAlignment="1">
      <alignment vertical="top" wrapText="1"/>
    </xf>
    <xf numFmtId="0" fontId="1" fillId="0" borderId="12" xfId="0" applyFont="1" applyFill="1" applyBorder="1" applyAlignment="1">
      <alignment vertical="center" wrapText="1"/>
    </xf>
    <xf numFmtId="0" fontId="1" fillId="0" borderId="10" xfId="0" applyFont="1" applyFill="1" applyBorder="1" applyAlignment="1">
      <alignment vertical="center"/>
    </xf>
    <xf numFmtId="0" fontId="3" fillId="0" borderId="0" xfId="0" applyFont="1" applyFill="1" applyAlignment="1">
      <alignment horizontal="left" vertical="top" wrapText="1"/>
    </xf>
    <xf numFmtId="0" fontId="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41" fillId="0" borderId="16" xfId="0" applyFont="1" applyBorder="1" applyAlignment="1">
      <alignment horizontal="left"/>
    </xf>
    <xf numFmtId="4" fontId="41" fillId="0" borderId="16" xfId="0" applyNumberFormat="1" applyFont="1" applyBorder="1" applyAlignment="1">
      <alignment/>
    </xf>
    <xf numFmtId="0" fontId="41" fillId="0" borderId="0" xfId="0" applyFont="1" applyAlignment="1">
      <alignment horizontal="left" indent="1"/>
    </xf>
    <xf numFmtId="4" fontId="41" fillId="0" borderId="0" xfId="0" applyNumberFormat="1" applyFont="1" applyAlignment="1">
      <alignment/>
    </xf>
    <xf numFmtId="0" fontId="0" fillId="0" borderId="0" xfId="0" applyAlignment="1">
      <alignment horizontal="left" indent="3"/>
    </xf>
    <xf numFmtId="4" fontId="0" fillId="0" borderId="0" xfId="0" applyNumberFormat="1" applyAlignment="1">
      <alignment/>
    </xf>
    <xf numFmtId="0" fontId="0" fillId="0" borderId="0" xfId="0" applyAlignment="1">
      <alignment horizontal="left" indent="2"/>
    </xf>
    <xf numFmtId="0" fontId="1"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Alignment="1">
      <alignment vertical="top" wrapText="1"/>
    </xf>
    <xf numFmtId="0" fontId="3" fillId="0" borderId="0" xfId="0" applyFont="1" applyFill="1" applyAlignment="1">
      <alignment vertical="top"/>
    </xf>
    <xf numFmtId="0" fontId="1" fillId="0" borderId="12" xfId="0" applyFont="1" applyFill="1" applyBorder="1" applyAlignment="1">
      <alignment vertical="top" wrapText="1"/>
    </xf>
    <xf numFmtId="0" fontId="3" fillId="0" borderId="0" xfId="0" applyFont="1" applyFill="1" applyAlignment="1">
      <alignment horizontal="center" vertical="center"/>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center" wrapText="1"/>
    </xf>
    <xf numFmtId="0" fontId="11" fillId="0" borderId="0" xfId="0" applyFont="1" applyFill="1" applyBorder="1" applyAlignment="1">
      <alignment horizontal="left" vertical="top" wrapText="1"/>
    </xf>
    <xf numFmtId="0" fontId="3" fillId="0" borderId="0" xfId="0" applyFont="1" applyFill="1" applyBorder="1" applyAlignment="1">
      <alignment vertical="top"/>
    </xf>
    <xf numFmtId="0" fontId="11" fillId="0" borderId="0" xfId="0" applyFont="1" applyFill="1" applyBorder="1" applyAlignment="1">
      <alignment horizontal="center" vertical="top" wrapText="1"/>
    </xf>
    <xf numFmtId="0" fontId="3" fillId="0" borderId="10" xfId="0" applyFont="1" applyFill="1" applyBorder="1" applyAlignment="1">
      <alignment horizontal="center" vertical="top" wrapText="1"/>
    </xf>
    <xf numFmtId="0" fontId="13" fillId="0" borderId="10" xfId="0" applyFont="1" applyFill="1" applyBorder="1" applyAlignment="1">
      <alignment vertical="top" wrapText="1"/>
    </xf>
    <xf numFmtId="0" fontId="0" fillId="0" borderId="0" xfId="0" applyFill="1" applyAlignment="1">
      <alignment horizontal="left" indent="1"/>
    </xf>
    <xf numFmtId="0" fontId="1" fillId="0" borderId="17" xfId="0" applyFont="1" applyFill="1" applyBorder="1" applyAlignment="1">
      <alignment horizontal="center" vertical="top" wrapText="1"/>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top"/>
    </xf>
    <xf numFmtId="0" fontId="1" fillId="0" borderId="11" xfId="0" applyFont="1" applyFill="1" applyBorder="1" applyAlignment="1">
      <alignment vertical="top" wrapText="1"/>
    </xf>
    <xf numFmtId="0" fontId="2" fillId="0" borderId="11" xfId="0" applyFont="1" applyFill="1" applyBorder="1" applyAlignment="1">
      <alignment vertical="top" wrapText="1"/>
    </xf>
    <xf numFmtId="0" fontId="3" fillId="0" borderId="0" xfId="0" applyFont="1" applyFill="1" applyAlignment="1">
      <alignment/>
    </xf>
    <xf numFmtId="0" fontId="1" fillId="0" borderId="0" xfId="0" applyFont="1" applyFill="1" applyBorder="1" applyAlignment="1">
      <alignment horizontal="center" vertical="top" wrapText="1"/>
    </xf>
    <xf numFmtId="0" fontId="1" fillId="0" borderId="0" xfId="0" applyFont="1" applyFill="1" applyAlignment="1">
      <alignment horizontal="center"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10" xfId="0" applyFont="1" applyFill="1" applyBorder="1" applyAlignment="1">
      <alignment vertical="center"/>
    </xf>
    <xf numFmtId="4" fontId="2" fillId="0" borderId="12" xfId="0" applyNumberFormat="1" applyFont="1" applyFill="1" applyBorder="1" applyAlignment="1">
      <alignment horizontal="right" vertical="center" wrapText="1"/>
    </xf>
    <xf numFmtId="0" fontId="1" fillId="0" borderId="0" xfId="0" applyFont="1" applyAlignment="1">
      <alignment vertical="top" wrapText="1"/>
    </xf>
    <xf numFmtId="0" fontId="1" fillId="0" borderId="14" xfId="0" applyFont="1" applyFill="1" applyBorder="1" applyAlignment="1">
      <alignment horizontal="center" vertical="center"/>
    </xf>
    <xf numFmtId="4" fontId="1" fillId="0" borderId="12"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0" fontId="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top" wrapText="1"/>
    </xf>
    <xf numFmtId="0" fontId="8" fillId="0" borderId="10" xfId="0" applyFont="1" applyBorder="1" applyAlignment="1">
      <alignment horizontal="center" vertical="top" wrapText="1"/>
    </xf>
    <xf numFmtId="0" fontId="3" fillId="0" borderId="11" xfId="0" applyFont="1" applyFill="1" applyBorder="1" applyAlignment="1">
      <alignment vertical="center"/>
    </xf>
    <xf numFmtId="0" fontId="1" fillId="0" borderId="11" xfId="0" applyFont="1" applyFill="1" applyBorder="1" applyAlignment="1">
      <alignment horizontal="justify" vertical="top" wrapText="1"/>
    </xf>
    <xf numFmtId="0" fontId="0" fillId="0" borderId="0" xfId="0" applyFill="1" applyAlignment="1">
      <alignment vertical="center"/>
    </xf>
    <xf numFmtId="0" fontId="3" fillId="0" borderId="0" xfId="0" applyFont="1" applyAlignment="1">
      <alignment horizontal="left" vertical="top" wrapText="1"/>
    </xf>
    <xf numFmtId="0" fontId="1" fillId="0" borderId="0" xfId="0" applyFont="1" applyAlignment="1">
      <alignment vertical="center"/>
    </xf>
    <xf numFmtId="0" fontId="0" fillId="0" borderId="0" xfId="0" applyAlignment="1">
      <alignment horizontal="left" vertical="top" wrapText="1"/>
    </xf>
    <xf numFmtId="0" fontId="1" fillId="0" borderId="0" xfId="0" applyFont="1" applyAlignment="1">
      <alignment horizontal="center" vertical="top" wrapText="1"/>
    </xf>
    <xf numFmtId="3" fontId="1" fillId="0" borderId="0" xfId="0" applyNumberFormat="1" applyFont="1" applyAlignment="1">
      <alignment horizontal="center" vertical="center" wrapText="1"/>
    </xf>
    <xf numFmtId="0" fontId="2" fillId="0" borderId="0" xfId="0" applyFont="1" applyAlignment="1">
      <alignment horizontal="center" vertical="top" wrapText="1"/>
    </xf>
    <xf numFmtId="3" fontId="2"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 fillId="0" borderId="10" xfId="0" applyFont="1" applyBorder="1" applyAlignment="1">
      <alignment horizontal="center" vertical="top" wrapText="1"/>
    </xf>
    <xf numFmtId="3" fontId="1" fillId="0" borderId="10" xfId="0" applyNumberFormat="1" applyFont="1" applyBorder="1" applyAlignment="1">
      <alignment horizontal="center" vertical="center" wrapText="1"/>
    </xf>
    <xf numFmtId="0" fontId="1" fillId="0" borderId="0" xfId="0" applyFont="1" applyAlignment="1">
      <alignment horizontal="center" vertical="center" wrapText="1"/>
    </xf>
    <xf numFmtId="4" fontId="1" fillId="0" borderId="10" xfId="0" applyNumberFormat="1" applyFont="1" applyBorder="1" applyAlignment="1">
      <alignment horizontal="center" vertical="top" wrapText="1"/>
    </xf>
    <xf numFmtId="0" fontId="1" fillId="0" borderId="0" xfId="0" applyFont="1" applyAlignment="1">
      <alignment vertical="center" wrapText="1"/>
    </xf>
    <xf numFmtId="0" fontId="1" fillId="0" borderId="10" xfId="0" applyFont="1" applyBorder="1" applyAlignment="1">
      <alignment horizontal="justify"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4" fontId="2" fillId="0" borderId="10" xfId="0" applyNumberFormat="1" applyFont="1" applyBorder="1" applyAlignment="1">
      <alignment horizontal="center" vertical="center" wrapText="1"/>
    </xf>
    <xf numFmtId="0" fontId="2" fillId="0" borderId="0" xfId="0" applyFont="1" applyAlignment="1">
      <alignment vertical="top" wrapText="1"/>
    </xf>
    <xf numFmtId="209" fontId="2" fillId="0" borderId="0" xfId="0" applyNumberFormat="1" applyFont="1" applyAlignment="1">
      <alignment horizontal="center" vertical="center" wrapText="1"/>
    </xf>
    <xf numFmtId="209" fontId="1" fillId="0" borderId="0" xfId="0" applyNumberFormat="1" applyFont="1" applyAlignment="1">
      <alignment vertical="center" wrapText="1"/>
    </xf>
    <xf numFmtId="0" fontId="1" fillId="0" borderId="0" xfId="0" applyFont="1" applyAlignment="1">
      <alignment vertical="top"/>
    </xf>
    <xf numFmtId="3" fontId="1"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4" fontId="1" fillId="0" borderId="10" xfId="0" applyNumberFormat="1" applyFont="1" applyBorder="1" applyAlignment="1">
      <alignment horizontal="right" vertical="top" wrapText="1"/>
    </xf>
    <xf numFmtId="0" fontId="1" fillId="0" borderId="10" xfId="0" applyFont="1" applyBorder="1" applyAlignment="1">
      <alignment horizontal="left" vertical="top" wrapText="1"/>
    </xf>
    <xf numFmtId="0" fontId="0" fillId="0" borderId="0" xfId="0" applyAlignment="1">
      <alignment horizontal="left" vertical="top"/>
    </xf>
    <xf numFmtId="4" fontId="0" fillId="0" borderId="0" xfId="0" applyNumberFormat="1" applyAlignment="1">
      <alignment vertical="top"/>
    </xf>
    <xf numFmtId="0" fontId="0" fillId="0" borderId="0" xfId="0" applyAlignment="1">
      <alignment horizontal="left"/>
    </xf>
    <xf numFmtId="0" fontId="1" fillId="0" borderId="10" xfId="55" applyFont="1" applyBorder="1" applyAlignment="1">
      <alignment vertical="top" wrapText="1"/>
      <protection/>
    </xf>
    <xf numFmtId="0" fontId="1" fillId="0" borderId="10" xfId="0" applyFont="1" applyBorder="1" applyAlignment="1">
      <alignment vertical="top"/>
    </xf>
    <xf numFmtId="0" fontId="51" fillId="0" borderId="10" xfId="0" applyFont="1" applyBorder="1" applyAlignment="1">
      <alignment vertical="top" wrapText="1"/>
    </xf>
    <xf numFmtId="4" fontId="1" fillId="0" borderId="10" xfId="0" applyNumberFormat="1" applyFont="1" applyBorder="1" applyAlignment="1">
      <alignment horizontal="right" vertical="center" wrapText="1"/>
    </xf>
    <xf numFmtId="4" fontId="1" fillId="0" borderId="0" xfId="0" applyNumberFormat="1" applyFont="1" applyAlignment="1">
      <alignment vertical="top" wrapText="1"/>
    </xf>
    <xf numFmtId="209" fontId="1" fillId="0" borderId="10" xfId="0" applyNumberFormat="1" applyFont="1" applyBorder="1" applyAlignment="1">
      <alignment horizontal="center" vertical="top" wrapText="1"/>
    </xf>
    <xf numFmtId="0" fontId="3" fillId="0" borderId="0" xfId="0" applyFont="1" applyAlignment="1">
      <alignment vertical="center"/>
    </xf>
    <xf numFmtId="0" fontId="3" fillId="0" borderId="0" xfId="0" applyFont="1" applyAlignment="1">
      <alignment vertical="top"/>
    </xf>
    <xf numFmtId="4" fontId="2" fillId="0" borderId="10" xfId="0" applyNumberFormat="1" applyFont="1" applyBorder="1" applyAlignment="1">
      <alignment horizontal="right" vertical="center" wrapText="1"/>
    </xf>
    <xf numFmtId="209" fontId="2" fillId="0" borderId="0" xfId="0" applyNumberFormat="1" applyFont="1" applyAlignment="1">
      <alignment horizontal="right" vertical="center" wrapText="1"/>
    </xf>
    <xf numFmtId="0" fontId="1" fillId="0" borderId="0" xfId="0" applyFont="1" applyAlignment="1">
      <alignment horizontal="right" vertical="center" wrapText="1"/>
    </xf>
    <xf numFmtId="2" fontId="1" fillId="0" borderId="0" xfId="0" applyNumberFormat="1" applyFont="1" applyAlignment="1">
      <alignment horizontal="right" vertical="center" wrapText="1"/>
    </xf>
    <xf numFmtId="209" fontId="1" fillId="0" borderId="0" xfId="0" applyNumberFormat="1" applyFont="1" applyAlignment="1">
      <alignment horizontal="left" vertical="center" wrapText="1"/>
    </xf>
    <xf numFmtId="209" fontId="1" fillId="0" borderId="0" xfId="0" applyNumberFormat="1" applyFont="1" applyAlignment="1">
      <alignment horizontal="center" vertical="center" wrapText="1"/>
    </xf>
    <xf numFmtId="0" fontId="0" fillId="0" borderId="0" xfId="0" applyAlignment="1">
      <alignment horizontal="left" vertical="center" wrapText="1"/>
    </xf>
    <xf numFmtId="0" fontId="0" fillId="0" borderId="0" xfId="0" applyAlignment="1">
      <alignment horizontal="right" vertical="center" wrapText="1"/>
    </xf>
    <xf numFmtId="209" fontId="1" fillId="0" borderId="0" xfId="0" applyNumberFormat="1" applyFont="1" applyAlignment="1">
      <alignment horizontal="right" vertical="center" wrapText="1"/>
    </xf>
    <xf numFmtId="209" fontId="1" fillId="0" borderId="18" xfId="0" applyNumberFormat="1" applyFont="1" applyBorder="1" applyAlignment="1">
      <alignment horizontal="center" vertical="center" wrapText="1"/>
    </xf>
    <xf numFmtId="209" fontId="1" fillId="0" borderId="19" xfId="0" applyNumberFormat="1" applyFont="1" applyBorder="1" applyAlignment="1">
      <alignment horizontal="center" vertical="center" wrapText="1"/>
    </xf>
    <xf numFmtId="209" fontId="1" fillId="0" borderId="20" xfId="0" applyNumberFormat="1" applyFont="1" applyBorder="1" applyAlignment="1">
      <alignment horizontal="center" vertical="center" wrapText="1"/>
    </xf>
    <xf numFmtId="209" fontId="1" fillId="0" borderId="21" xfId="0" applyNumberFormat="1" applyFont="1" applyBorder="1" applyAlignment="1">
      <alignment horizontal="center" vertical="center" wrapText="1"/>
    </xf>
    <xf numFmtId="1" fontId="1" fillId="0" borderId="14" xfId="0" applyNumberFormat="1" applyFont="1" applyBorder="1" applyAlignment="1">
      <alignment horizontal="center" vertical="center" wrapText="1"/>
    </xf>
    <xf numFmtId="1" fontId="1" fillId="0" borderId="15"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vertical="top" wrapText="1"/>
    </xf>
    <xf numFmtId="4" fontId="1" fillId="0" borderId="12" xfId="0" applyNumberFormat="1" applyFont="1" applyBorder="1" applyAlignment="1">
      <alignment horizontal="right" vertical="top" wrapText="1"/>
    </xf>
    <xf numFmtId="4" fontId="1" fillId="0" borderId="10" xfId="0" applyNumberFormat="1" applyFont="1" applyBorder="1" applyAlignment="1">
      <alignment horizontal="right" vertical="top"/>
    </xf>
    <xf numFmtId="209" fontId="1" fillId="0" borderId="10" xfId="0" applyNumberFormat="1" applyFont="1" applyBorder="1" applyAlignment="1">
      <alignment horizontal="center" vertical="center" wrapText="1"/>
    </xf>
    <xf numFmtId="209" fontId="1" fillId="0" borderId="10" xfId="0" applyNumberFormat="1" applyFont="1" applyBorder="1" applyAlignment="1">
      <alignment horizontal="left" vertical="center" wrapText="1"/>
    </xf>
    <xf numFmtId="0" fontId="8" fillId="0" borderId="10" xfId="0" applyFont="1" applyBorder="1" applyAlignment="1">
      <alignment vertical="center" wrapText="1"/>
    </xf>
    <xf numFmtId="0" fontId="1" fillId="0" borderId="0" xfId="0" applyFont="1" applyAlignment="1">
      <alignment/>
    </xf>
    <xf numFmtId="4" fontId="8" fillId="0" borderId="10" xfId="0" applyNumberFormat="1" applyFont="1" applyBorder="1" applyAlignment="1">
      <alignment horizontal="right" vertical="center" wrapText="1"/>
    </xf>
    <xf numFmtId="209" fontId="2" fillId="0" borderId="10" xfId="0" applyNumberFormat="1" applyFont="1" applyBorder="1" applyAlignment="1">
      <alignment horizontal="center" vertical="center" wrapText="1"/>
    </xf>
    <xf numFmtId="209" fontId="2" fillId="0" borderId="10" xfId="0" applyNumberFormat="1" applyFont="1" applyBorder="1" applyAlignment="1">
      <alignment horizontal="left" vertical="center" wrapText="1"/>
    </xf>
    <xf numFmtId="0" fontId="1" fillId="0" borderId="0" xfId="0" applyFont="1" applyAlignment="1">
      <alignment horizontal="left" vertical="center"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1" fontId="1" fillId="0" borderId="10" xfId="0" applyNumberFormat="1" applyFont="1" applyBorder="1" applyAlignment="1">
      <alignment horizontal="center" vertical="center" wrapText="1"/>
    </xf>
    <xf numFmtId="0" fontId="1" fillId="0" borderId="17"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vertical="center" wrapText="1"/>
    </xf>
    <xf numFmtId="0" fontId="1" fillId="0" borderId="10" xfId="0" applyFont="1" applyBorder="1" applyAlignment="1">
      <alignment vertical="center" wrapText="1"/>
    </xf>
    <xf numFmtId="0" fontId="10" fillId="0" borderId="10" xfId="0" applyFont="1" applyBorder="1" applyAlignment="1">
      <alignment horizontal="center" vertical="center" wrapText="1"/>
    </xf>
    <xf numFmtId="209" fontId="1" fillId="0" borderId="10" xfId="0" applyNumberFormat="1" applyFont="1" applyBorder="1" applyAlignment="1">
      <alignment horizontal="right" vertical="center" wrapText="1"/>
    </xf>
    <xf numFmtId="49" fontId="10" fillId="0" borderId="10" xfId="0" applyNumberFormat="1" applyFont="1" applyBorder="1" applyAlignment="1">
      <alignment horizontal="center" vertical="center" wrapText="1"/>
    </xf>
    <xf numFmtId="0" fontId="52" fillId="0" borderId="22" xfId="0" applyFont="1" applyBorder="1" applyAlignment="1">
      <alignment horizontal="left" vertical="top" wrapText="1"/>
    </xf>
    <xf numFmtId="49" fontId="2" fillId="0" borderId="23" xfId="0" applyNumberFormat="1" applyFont="1" applyBorder="1" applyAlignment="1">
      <alignment horizontal="center" vertical="center" wrapText="1"/>
    </xf>
    <xf numFmtId="4" fontId="1" fillId="0" borderId="0" xfId="0" applyNumberFormat="1" applyFont="1" applyAlignment="1">
      <alignment vertical="center" wrapText="1"/>
    </xf>
    <xf numFmtId="49" fontId="2" fillId="0" borderId="0" xfId="0" applyNumberFormat="1" applyFont="1" applyAlignment="1">
      <alignment horizontal="center" vertical="center" wrapText="1"/>
    </xf>
    <xf numFmtId="210" fontId="2"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2" fontId="1" fillId="0" borderId="0" xfId="0" applyNumberFormat="1" applyFont="1" applyAlignment="1">
      <alignment horizontal="center" vertical="center" wrapText="1"/>
    </xf>
    <xf numFmtId="210" fontId="1" fillId="0" borderId="0" xfId="0" applyNumberFormat="1" applyFont="1" applyAlignment="1">
      <alignment vertical="center" wrapText="1"/>
    </xf>
    <xf numFmtId="202" fontId="1" fillId="0" borderId="0" xfId="0" applyNumberFormat="1" applyFont="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Alignment="1">
      <alignment vertical="center" wrapText="1"/>
    </xf>
    <xf numFmtId="0" fontId="0" fillId="0" borderId="0" xfId="0" applyAlignment="1">
      <alignment vertical="center" wrapText="1"/>
    </xf>
    <xf numFmtId="0" fontId="1" fillId="0" borderId="11" xfId="0" applyFont="1" applyBorder="1" applyAlignment="1">
      <alignment horizontal="center" vertical="top" wrapText="1"/>
    </xf>
    <xf numFmtId="0" fontId="1" fillId="0" borderId="11" xfId="0" applyFont="1" applyBorder="1" applyAlignment="1">
      <alignment horizontal="center" vertical="center" wrapText="1"/>
    </xf>
    <xf numFmtId="4" fontId="2" fillId="0" borderId="0" xfId="0" applyNumberFormat="1" applyFont="1" applyAlignment="1">
      <alignment horizontal="right" vertical="center" wrapText="1"/>
    </xf>
    <xf numFmtId="4" fontId="1"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210" fontId="1" fillId="0" borderId="0" xfId="0" applyNumberFormat="1" applyFont="1" applyAlignment="1">
      <alignment horizontal="right" vertical="center" wrapText="1"/>
    </xf>
    <xf numFmtId="202" fontId="1" fillId="0" borderId="0" xfId="0" applyNumberFormat="1" applyFont="1" applyAlignment="1">
      <alignment horizontal="right" vertical="center" wrapText="1"/>
    </xf>
    <xf numFmtId="0" fontId="1" fillId="0" borderId="24" xfId="0" applyFont="1" applyBorder="1" applyAlignment="1">
      <alignment horizontal="center" vertical="center" wrapText="1"/>
    </xf>
    <xf numFmtId="1" fontId="1" fillId="0" borderId="11" xfId="0" applyNumberFormat="1" applyFont="1" applyBorder="1" applyAlignment="1">
      <alignment horizontal="center" vertical="center" wrapText="1"/>
    </xf>
    <xf numFmtId="0" fontId="1" fillId="0" borderId="23" xfId="0" applyFont="1" applyBorder="1" applyAlignment="1">
      <alignment horizontal="center" vertical="center" wrapText="1"/>
    </xf>
    <xf numFmtId="210" fontId="2" fillId="0" borderId="0" xfId="0" applyNumberFormat="1" applyFont="1" applyAlignment="1">
      <alignment vertical="center" wrapText="1"/>
    </xf>
    <xf numFmtId="209" fontId="2" fillId="0" borderId="0" xfId="0" applyNumberFormat="1" applyFont="1" applyAlignment="1">
      <alignment vertical="center" wrapText="1"/>
    </xf>
    <xf numFmtId="4" fontId="1" fillId="0" borderId="13" xfId="0" applyNumberFormat="1" applyFont="1" applyBorder="1" applyAlignment="1">
      <alignment horizontal="right" vertical="center" wrapText="1"/>
    </xf>
    <xf numFmtId="49" fontId="1" fillId="0" borderId="10" xfId="0" applyNumberFormat="1" applyFont="1" applyBorder="1" applyAlignment="1">
      <alignment horizontal="center" vertical="top" wrapText="1"/>
    </xf>
    <xf numFmtId="0" fontId="2" fillId="0" borderId="10" xfId="0" applyFont="1" applyBorder="1" applyAlignment="1">
      <alignment horizontal="center" vertical="center" wrapText="1"/>
    </xf>
    <xf numFmtId="0" fontId="2" fillId="0" borderId="24" xfId="0" applyFont="1" applyBorder="1" applyAlignment="1">
      <alignment vertical="top" wrapText="1"/>
    </xf>
    <xf numFmtId="49" fontId="2" fillId="0" borderId="24" xfId="0" applyNumberFormat="1" applyFont="1" applyBorder="1" applyAlignment="1">
      <alignment horizontal="center" vertical="center" wrapText="1"/>
    </xf>
    <xf numFmtId="209" fontId="2" fillId="0" borderId="24" xfId="0" applyNumberFormat="1" applyFont="1" applyBorder="1" applyAlignment="1">
      <alignment horizontal="center" vertical="center" wrapText="1"/>
    </xf>
    <xf numFmtId="0" fontId="1" fillId="32" borderId="0" xfId="0" applyFont="1" applyFill="1" applyAlignment="1">
      <alignment vertical="center" wrapText="1"/>
    </xf>
    <xf numFmtId="0" fontId="3" fillId="0" borderId="10" xfId="0" applyFont="1" applyBorder="1" applyAlignment="1">
      <alignment horizontal="right" vertical="center" wrapText="1"/>
    </xf>
    <xf numFmtId="0" fontId="1" fillId="0" borderId="12" xfId="0" applyFont="1" applyBorder="1" applyAlignment="1">
      <alignment horizontal="center" vertical="top" wrapText="1"/>
    </xf>
    <xf numFmtId="0" fontId="1" fillId="0" borderId="25" xfId="0" applyFont="1" applyBorder="1" applyAlignment="1">
      <alignment horizontal="center" vertical="center" wrapText="1"/>
    </xf>
    <xf numFmtId="1" fontId="1" fillId="0" borderId="12" xfId="0" applyNumberFormat="1" applyFont="1" applyBorder="1" applyAlignment="1">
      <alignment horizontal="center" vertical="center" wrapText="1"/>
    </xf>
    <xf numFmtId="4" fontId="1" fillId="0" borderId="0" xfId="0" applyNumberFormat="1" applyFont="1" applyAlignment="1">
      <alignment horizontal="center" vertical="center" wrapText="1"/>
    </xf>
    <xf numFmtId="0" fontId="0" fillId="0" borderId="0" xfId="0" applyAlignment="1">
      <alignment horizontal="center"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0" fontId="2" fillId="0" borderId="10" xfId="0" applyFont="1" applyBorder="1" applyAlignment="1">
      <alignment horizontal="left" vertical="top" wrapText="1"/>
    </xf>
    <xf numFmtId="0" fontId="2" fillId="32" borderId="0" xfId="0" applyFont="1" applyFill="1" applyAlignment="1">
      <alignment vertical="center" wrapText="1"/>
    </xf>
    <xf numFmtId="0" fontId="1" fillId="0" borderId="26" xfId="0" applyFont="1" applyBorder="1" applyAlignment="1">
      <alignment horizontal="left" vertical="center" wrapText="1"/>
    </xf>
    <xf numFmtId="0" fontId="2" fillId="0" borderId="0" xfId="0" applyFont="1" applyAlignment="1">
      <alignment horizontal="left" vertical="center" wrapText="1"/>
    </xf>
    <xf numFmtId="1" fontId="2" fillId="0" borderId="0" xfId="0" applyNumberFormat="1" applyFont="1" applyAlignment="1">
      <alignment vertical="center" wrapText="1"/>
    </xf>
    <xf numFmtId="0" fontId="2" fillId="0" borderId="10" xfId="0" applyFont="1" applyBorder="1" applyAlignment="1">
      <alignment vertical="center" wrapText="1"/>
    </xf>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right" vertical="center"/>
    </xf>
    <xf numFmtId="0" fontId="1" fillId="0" borderId="0" xfId="0" applyFont="1" applyAlignment="1">
      <alignment vertical="center"/>
    </xf>
    <xf numFmtId="0" fontId="2" fillId="0" borderId="0" xfId="0" applyFont="1" applyAlignment="1">
      <alignment horizontal="center" vertical="center" wrapText="1"/>
    </xf>
    <xf numFmtId="0" fontId="11" fillId="0" borderId="0" xfId="0" applyFont="1" applyAlignment="1">
      <alignment horizontal="right" vertical="center"/>
    </xf>
    <xf numFmtId="4" fontId="1" fillId="0" borderId="0" xfId="0" applyNumberFormat="1" applyFont="1" applyAlignment="1">
      <alignment vertical="center"/>
    </xf>
    <xf numFmtId="0" fontId="1" fillId="0" borderId="11" xfId="0" applyFont="1" applyBorder="1" applyAlignment="1">
      <alignment vertical="top" wrapText="1"/>
    </xf>
    <xf numFmtId="4" fontId="1" fillId="0" borderId="10" xfId="0" applyNumberFormat="1" applyFont="1" applyBorder="1" applyAlignment="1">
      <alignment horizontal="right" vertical="center" wrapText="1"/>
    </xf>
    <xf numFmtId="0" fontId="1" fillId="0" borderId="10" xfId="0" applyFont="1" applyBorder="1" applyAlignment="1">
      <alignment horizontal="center" vertical="center"/>
    </xf>
    <xf numFmtId="2" fontId="4" fillId="0" borderId="10" xfId="0" applyNumberFormat="1" applyFont="1" applyBorder="1" applyAlignment="1">
      <alignment vertical="center" wrapText="1"/>
    </xf>
    <xf numFmtId="4" fontId="4" fillId="0" borderId="10" xfId="0" applyNumberFormat="1" applyFont="1" applyBorder="1" applyAlignment="1">
      <alignment horizontal="right" vertical="center" wrapText="1"/>
    </xf>
    <xf numFmtId="0" fontId="1" fillId="0" borderId="0" xfId="0" applyFont="1" applyAlignment="1">
      <alignment horizontal="center" vertical="center"/>
    </xf>
    <xf numFmtId="0" fontId="1" fillId="0" borderId="0" xfId="0" applyFont="1" applyAlignment="1">
      <alignment horizontal="right" vertical="center"/>
    </xf>
    <xf numFmtId="4" fontId="1" fillId="0" borderId="0" xfId="0" applyNumberFormat="1"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 fillId="0" borderId="12" xfId="0" applyFont="1" applyBorder="1" applyAlignment="1">
      <alignment horizontal="left" vertical="top" wrapText="1"/>
    </xf>
    <xf numFmtId="4" fontId="1" fillId="0" borderId="10" xfId="0" applyNumberFormat="1" applyFont="1" applyBorder="1" applyAlignment="1">
      <alignment horizontal="center" vertical="center" wrapText="1"/>
    </xf>
    <xf numFmtId="0" fontId="1" fillId="0" borderId="11" xfId="0" applyFont="1" applyBorder="1" applyAlignment="1">
      <alignment horizontal="center" vertical="top" wrapText="1"/>
    </xf>
    <xf numFmtId="4" fontId="1" fillId="0" borderId="0" xfId="0" applyNumberFormat="1" applyFont="1" applyAlignment="1">
      <alignment horizontal="center" vertical="center" wrapText="1"/>
    </xf>
    <xf numFmtId="210" fontId="1" fillId="0" borderId="0" xfId="0" applyNumberFormat="1" applyFont="1" applyAlignment="1">
      <alignment horizontal="center" vertical="center" wrapText="1"/>
    </xf>
    <xf numFmtId="2" fontId="4" fillId="0" borderId="10" xfId="0" applyNumberFormat="1" applyFont="1" applyBorder="1" applyAlignment="1">
      <alignment horizontal="left" vertical="center" wrapText="1"/>
    </xf>
    <xf numFmtId="2" fontId="4" fillId="0" borderId="0" xfId="0" applyNumberFormat="1" applyFont="1" applyAlignment="1">
      <alignment horizontal="center" vertical="center" wrapText="1"/>
    </xf>
    <xf numFmtId="211" fontId="2" fillId="0" borderId="0" xfId="0" applyNumberFormat="1" applyFont="1" applyAlignment="1">
      <alignment horizontal="center" vertical="center" wrapText="1"/>
    </xf>
    <xf numFmtId="0" fontId="0" fillId="0" borderId="0" xfId="0" applyFill="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27" xfId="0" applyFont="1" applyBorder="1" applyAlignment="1">
      <alignment horizontal="center" vertical="top" wrapText="1"/>
    </xf>
    <xf numFmtId="0" fontId="1" fillId="0" borderId="27" xfId="0" applyFont="1" applyBorder="1" applyAlignment="1">
      <alignment vertical="top" wrapText="1"/>
    </xf>
    <xf numFmtId="0" fontId="8" fillId="0" borderId="28" xfId="0" applyFont="1" applyBorder="1" applyAlignment="1">
      <alignment horizontal="center" vertical="top" wrapText="1"/>
    </xf>
    <xf numFmtId="0" fontId="8" fillId="0" borderId="28" xfId="0" applyFont="1" applyBorder="1" applyAlignment="1">
      <alignment horizontal="left" vertical="top" wrapText="1"/>
    </xf>
    <xf numFmtId="4" fontId="1" fillId="0" borderId="10" xfId="0" applyNumberFormat="1" applyFont="1" applyBorder="1" applyAlignment="1">
      <alignment vertical="center" wrapText="1"/>
    </xf>
    <xf numFmtId="0" fontId="8" fillId="0" borderId="28" xfId="0" applyFont="1" applyBorder="1" applyAlignment="1">
      <alignment horizontal="center" vertical="center" wrapText="1"/>
    </xf>
    <xf numFmtId="4" fontId="2" fillId="0" borderId="0" xfId="0" applyNumberFormat="1" applyFont="1" applyAlignment="1">
      <alignment vertical="center" wrapText="1"/>
    </xf>
    <xf numFmtId="0" fontId="2" fillId="0" borderId="0" xfId="0" applyFont="1" applyAlignment="1">
      <alignment horizontal="left" vertical="center" wrapText="1"/>
    </xf>
    <xf numFmtId="0" fontId="11" fillId="0" borderId="0" xfId="0" applyFont="1" applyAlignment="1">
      <alignment horizontal="center" vertical="center"/>
    </xf>
    <xf numFmtId="0" fontId="1" fillId="0" borderId="14"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center" vertical="center" wrapText="1"/>
    </xf>
    <xf numFmtId="0" fontId="1" fillId="0" borderId="12" xfId="0" applyFont="1" applyBorder="1" applyAlignment="1">
      <alignment horizontal="left" vertical="center" wrapText="1"/>
    </xf>
    <xf numFmtId="0" fontId="1" fillId="0" borderId="30" xfId="0" applyFont="1" applyBorder="1" applyAlignment="1">
      <alignment horizontal="left" vertical="center" wrapText="1"/>
    </xf>
    <xf numFmtId="4" fontId="1" fillId="0" borderId="12" xfId="0" applyNumberFormat="1" applyFont="1" applyBorder="1" applyAlignment="1">
      <alignment horizontal="right" vertical="center" wrapText="1"/>
    </xf>
    <xf numFmtId="0" fontId="1" fillId="0" borderId="10" xfId="0" applyFont="1" applyBorder="1" applyAlignment="1">
      <alignment horizontal="left" vertical="center" wrapText="1"/>
    </xf>
    <xf numFmtId="0" fontId="1" fillId="0" borderId="13" xfId="0" applyFont="1" applyBorder="1" applyAlignment="1">
      <alignment horizontal="left" vertical="center" wrapText="1"/>
    </xf>
    <xf numFmtId="2" fontId="4" fillId="0" borderId="13" xfId="0" applyNumberFormat="1" applyFont="1" applyBorder="1" applyAlignment="1">
      <alignment horizontal="left" vertical="center" wrapText="1"/>
    </xf>
    <xf numFmtId="202" fontId="1" fillId="0" borderId="0" xfId="0" applyNumberFormat="1" applyFont="1" applyAlignment="1">
      <alignment horizontal="left" vertical="center"/>
    </xf>
    <xf numFmtId="0" fontId="1" fillId="0" borderId="14" xfId="0" applyFont="1" applyBorder="1" applyAlignment="1">
      <alignment vertical="center" wrapText="1"/>
    </xf>
    <xf numFmtId="0" fontId="1" fillId="0" borderId="12" xfId="0" applyFont="1" applyBorder="1" applyAlignment="1">
      <alignment horizontal="center" vertical="center"/>
    </xf>
    <xf numFmtId="0" fontId="1" fillId="0" borderId="12"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vertical="center"/>
    </xf>
    <xf numFmtId="202" fontId="1" fillId="0" borderId="0" xfId="0" applyNumberFormat="1" applyFont="1" applyAlignment="1">
      <alignment horizontal="center" vertical="center"/>
    </xf>
    <xf numFmtId="0" fontId="1" fillId="0" borderId="31" xfId="0" applyFont="1" applyBorder="1" applyAlignment="1">
      <alignment horizontal="center" vertical="center" wrapText="1"/>
    </xf>
    <xf numFmtId="0" fontId="1" fillId="0" borderId="27" xfId="0" applyFont="1" applyBorder="1" applyAlignment="1">
      <alignment vertical="top" wrapText="1"/>
    </xf>
    <xf numFmtId="0" fontId="1" fillId="0" borderId="32" xfId="0" applyFont="1" applyBorder="1" applyAlignment="1">
      <alignment horizontal="center" vertical="center" wrapText="1"/>
    </xf>
    <xf numFmtId="4" fontId="1" fillId="0" borderId="0" xfId="0" applyNumberFormat="1" applyFont="1" applyAlignment="1">
      <alignment horizontal="right" vertical="center" wrapText="1"/>
    </xf>
    <xf numFmtId="0" fontId="2"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1" fontId="1" fillId="0" borderId="10"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wrapText="1"/>
    </xf>
    <xf numFmtId="0" fontId="2" fillId="0" borderId="0" xfId="0" applyFont="1" applyFill="1" applyAlignment="1">
      <alignment vertical="center" wrapText="1"/>
    </xf>
    <xf numFmtId="49"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right" vertical="center" wrapText="1"/>
    </xf>
    <xf numFmtId="0" fontId="10" fillId="0" borderId="10" xfId="0" applyFont="1" applyFill="1" applyBorder="1" applyAlignment="1">
      <alignment horizontal="center" vertical="center" wrapText="1"/>
    </xf>
    <xf numFmtId="209" fontId="1" fillId="0" borderId="10" xfId="0" applyNumberFormat="1" applyFont="1" applyFill="1" applyBorder="1" applyAlignment="1">
      <alignment horizontal="right" vertical="center" wrapText="1"/>
    </xf>
    <xf numFmtId="4" fontId="1" fillId="0" borderId="0" xfId="0" applyNumberFormat="1" applyFont="1" applyFill="1" applyAlignment="1">
      <alignment vertical="center" wrapText="1"/>
    </xf>
    <xf numFmtId="4" fontId="1" fillId="0" borderId="10" xfId="0" applyNumberFormat="1" applyFont="1" applyFill="1" applyBorder="1" applyAlignment="1">
      <alignment vertical="center" wrapText="1"/>
    </xf>
    <xf numFmtId="0" fontId="8" fillId="0" borderId="28" xfId="0" applyFont="1" applyFill="1" applyBorder="1" applyAlignment="1">
      <alignment horizontal="left" vertical="top" wrapText="1"/>
    </xf>
    <xf numFmtId="0" fontId="8" fillId="0" borderId="28"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52" fillId="0" borderId="22" xfId="0" applyFont="1" applyFill="1" applyBorder="1" applyAlignment="1">
      <alignment horizontal="left" vertical="top" wrapText="1"/>
    </xf>
    <xf numFmtId="49" fontId="1" fillId="0" borderId="13"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0" fontId="2" fillId="0" borderId="0" xfId="0" applyFont="1" applyFill="1" applyAlignment="1">
      <alignment vertical="top" wrapText="1"/>
    </xf>
    <xf numFmtId="49" fontId="2" fillId="0" borderId="0" xfId="0" applyNumberFormat="1" applyFont="1" applyFill="1" applyAlignment="1">
      <alignment horizontal="center" vertical="center" wrapText="1"/>
    </xf>
    <xf numFmtId="210" fontId="2" fillId="0" borderId="0" xfId="0" applyNumberFormat="1" applyFont="1" applyFill="1" applyAlignment="1">
      <alignment horizontal="center" vertical="center" wrapText="1"/>
    </xf>
    <xf numFmtId="49" fontId="1" fillId="0" borderId="0" xfId="0" applyNumberFormat="1" applyFont="1" applyFill="1" applyAlignment="1">
      <alignment horizontal="left" vertical="center" wrapText="1"/>
    </xf>
    <xf numFmtId="2" fontId="1" fillId="0" borderId="0" xfId="0" applyNumberFormat="1" applyFont="1" applyFill="1" applyAlignment="1">
      <alignment horizontal="center" vertical="center" wrapText="1"/>
    </xf>
    <xf numFmtId="210" fontId="1" fillId="0" borderId="0" xfId="0" applyNumberFormat="1" applyFont="1" applyFill="1" applyAlignment="1">
      <alignment vertical="center" wrapText="1"/>
    </xf>
    <xf numFmtId="202" fontId="1" fillId="0" borderId="0" xfId="0" applyNumberFormat="1" applyFont="1" applyFill="1" applyAlignment="1">
      <alignment vertical="center" wrapText="1"/>
    </xf>
    <xf numFmtId="1" fontId="1" fillId="0" borderId="0" xfId="0" applyNumberFormat="1" applyFont="1" applyFill="1" applyAlignment="1">
      <alignment horizontal="center" vertical="center" wrapText="1"/>
    </xf>
    <xf numFmtId="1" fontId="1" fillId="0" borderId="0" xfId="0" applyNumberFormat="1" applyFont="1" applyFill="1" applyAlignment="1">
      <alignment vertical="center"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0" fillId="0" borderId="0" xfId="0" applyAlignment="1">
      <alignment/>
    </xf>
    <xf numFmtId="0" fontId="0" fillId="0" borderId="0" xfId="0" applyFill="1" applyAlignment="1">
      <alignment horizontal="left" vertical="top" wrapText="1"/>
    </xf>
    <xf numFmtId="0" fontId="2" fillId="0" borderId="0" xfId="0" applyFont="1" applyFill="1" applyAlignment="1">
      <alignment horizontal="center" vertical="top" wrapText="1"/>
    </xf>
    <xf numFmtId="0" fontId="11"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Alignment="1">
      <alignment horizontal="left" vertical="center"/>
    </xf>
    <xf numFmtId="0" fontId="3" fillId="0" borderId="25" xfId="0" applyFont="1" applyFill="1" applyBorder="1" applyAlignment="1">
      <alignment horizontal="right" vertical="center"/>
    </xf>
    <xf numFmtId="0" fontId="2" fillId="0" borderId="0" xfId="0" applyFont="1" applyFill="1" applyAlignment="1">
      <alignment horizontal="center" vertical="center" wrapText="1"/>
    </xf>
    <xf numFmtId="209" fontId="1" fillId="0" borderId="0" xfId="0" applyNumberFormat="1"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top" wrapText="1"/>
    </xf>
    <xf numFmtId="0" fontId="9" fillId="0" borderId="0" xfId="0" applyFont="1" applyAlignment="1">
      <alignment/>
    </xf>
    <xf numFmtId="209" fontId="1" fillId="0" borderId="0" xfId="0" applyNumberFormat="1" applyFont="1" applyAlignment="1">
      <alignment horizontal="right" vertical="center" wrapText="1"/>
    </xf>
    <xf numFmtId="209" fontId="1" fillId="0" borderId="29" xfId="0" applyNumberFormat="1" applyFont="1" applyBorder="1" applyAlignment="1">
      <alignment horizontal="center" vertical="center" wrapText="1"/>
    </xf>
    <xf numFmtId="0" fontId="1" fillId="0" borderId="33" xfId="0" applyFont="1" applyBorder="1" applyAlignment="1">
      <alignment horizontal="center" vertical="center" wrapText="1"/>
    </xf>
    <xf numFmtId="0" fontId="1" fillId="0" borderId="0" xfId="0" applyFont="1" applyAlignment="1">
      <alignment horizontal="left" vertical="center"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0" fontId="3" fillId="0" borderId="25" xfId="0" applyFont="1" applyFill="1" applyBorder="1" applyAlignment="1">
      <alignment horizontal="right"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3" fillId="0" borderId="0" xfId="0" applyFont="1" applyAlignment="1">
      <alignment horizontal="left"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1" fillId="0" borderId="11" xfId="0" applyFont="1" applyBorder="1" applyAlignment="1">
      <alignment horizontal="center" vertical="top" wrapText="1"/>
    </xf>
    <xf numFmtId="0" fontId="0" fillId="0" borderId="12" xfId="0" applyBorder="1" applyAlignment="1">
      <alignment horizontal="center" vertical="top" wrapText="1"/>
    </xf>
    <xf numFmtId="0" fontId="1" fillId="0" borderId="11" xfId="0" applyFont="1" applyBorder="1" applyAlignment="1">
      <alignment horizontal="center" vertical="center" wrapText="1"/>
    </xf>
    <xf numFmtId="0" fontId="0" fillId="0" borderId="12" xfId="0"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7" xfId="0" applyBorder="1" applyAlignment="1">
      <alignment horizontal="center" vertical="center" wrapText="1"/>
    </xf>
    <xf numFmtId="0" fontId="3" fillId="0" borderId="0" xfId="0" applyFont="1" applyAlignment="1">
      <alignment vertical="center" wrapText="1"/>
    </xf>
    <xf numFmtId="0" fontId="1" fillId="0" borderId="26" xfId="0" applyFont="1" applyBorder="1" applyAlignment="1">
      <alignment vertical="center" wrapText="1"/>
    </xf>
    <xf numFmtId="0" fontId="1" fillId="0" borderId="25" xfId="0" applyFont="1" applyBorder="1" applyAlignment="1">
      <alignment vertical="top" wrapText="1"/>
    </xf>
    <xf numFmtId="0" fontId="0" fillId="0" borderId="25" xfId="0" applyBorder="1" applyAlignment="1">
      <alignment wrapText="1"/>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vertical="center" wrapText="1"/>
    </xf>
    <xf numFmtId="0" fontId="1" fillId="0" borderId="0" xfId="0" applyFont="1" applyAlignment="1">
      <alignment horizontal="left" vertical="center" wrapText="1"/>
    </xf>
    <xf numFmtId="0" fontId="9"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2" fillId="0" borderId="0" xfId="0" applyFont="1" applyAlignment="1">
      <alignment horizontal="center" vertical="center" wrapText="1"/>
    </xf>
    <xf numFmtId="0" fontId="1" fillId="0" borderId="34" xfId="0" applyFont="1" applyFill="1" applyBorder="1" applyAlignment="1">
      <alignment horizontal="center" vertical="center" wrapText="1"/>
    </xf>
    <xf numFmtId="0" fontId="0" fillId="0" borderId="35" xfId="0" applyFill="1" applyBorder="1" applyAlignment="1">
      <alignment horizontal="center" vertical="center" wrapText="1"/>
    </xf>
    <xf numFmtId="0" fontId="1" fillId="0" borderId="36" xfId="0" applyFont="1" applyFill="1" applyBorder="1" applyAlignment="1">
      <alignment horizontal="center" vertical="center" wrapText="1"/>
    </xf>
    <xf numFmtId="0" fontId="0" fillId="0" borderId="37" xfId="0"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0" fillId="0" borderId="0" xfId="0" applyFill="1" applyAlignment="1">
      <alignment vertical="center"/>
    </xf>
    <xf numFmtId="0" fontId="1" fillId="0" borderId="0" xfId="0" applyFont="1" applyAlignment="1">
      <alignment vertical="center" wrapText="1"/>
    </xf>
    <xf numFmtId="0" fontId="0" fillId="0" borderId="0" xfId="0" applyAlignment="1">
      <alignment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1" fillId="0" borderId="34" xfId="0" applyFont="1" applyFill="1" applyBorder="1" applyAlignment="1">
      <alignment horizontal="center" vertical="center" wrapText="1"/>
    </xf>
    <xf numFmtId="0" fontId="1" fillId="0" borderId="18" xfId="0" applyFont="1" applyFill="1" applyBorder="1" applyAlignment="1">
      <alignment vertical="center" wrapText="1"/>
    </xf>
    <xf numFmtId="0" fontId="0" fillId="0" borderId="20" xfId="0" applyFill="1" applyBorder="1" applyAlignment="1">
      <alignment vertical="center" wrapText="1"/>
    </xf>
    <xf numFmtId="0" fontId="1" fillId="0" borderId="38" xfId="0" applyFont="1" applyFill="1" applyBorder="1" applyAlignment="1">
      <alignment horizontal="center" vertical="center" wrapText="1"/>
    </xf>
    <xf numFmtId="0" fontId="0" fillId="0" borderId="33" xfId="0" applyFill="1" applyBorder="1" applyAlignment="1">
      <alignment vertical="center"/>
    </xf>
    <xf numFmtId="0" fontId="1" fillId="0" borderId="0" xfId="0" applyFont="1" applyFill="1" applyAlignment="1">
      <alignment vertical="center" wrapText="1"/>
    </xf>
    <xf numFmtId="0" fontId="1" fillId="0" borderId="39" xfId="0" applyFont="1" applyFill="1" applyBorder="1" applyAlignment="1">
      <alignment horizontal="center" vertical="center" wrapText="1"/>
    </xf>
    <xf numFmtId="0" fontId="0" fillId="0" borderId="40" xfId="0" applyFill="1" applyBorder="1" applyAlignment="1">
      <alignment horizontal="center" vertical="center" wrapText="1"/>
    </xf>
    <xf numFmtId="0" fontId="9" fillId="0" borderId="0" xfId="0" applyFont="1" applyFill="1" applyAlignment="1">
      <alignment vertical="center"/>
    </xf>
    <xf numFmtId="0" fontId="1" fillId="0" borderId="41"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43" xfId="0" applyFont="1" applyFill="1" applyBorder="1" applyAlignment="1">
      <alignment horizontal="center" vertical="top" wrapText="1"/>
    </xf>
    <xf numFmtId="0" fontId="1" fillId="0" borderId="44" xfId="0" applyFont="1" applyFill="1" applyBorder="1" applyAlignment="1">
      <alignment horizontal="center" vertical="top" wrapText="1"/>
    </xf>
    <xf numFmtId="0" fontId="9" fillId="0" borderId="0" xfId="0" applyFont="1" applyAlignment="1">
      <alignment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vertical="center" wrapText="1"/>
    </xf>
    <xf numFmtId="0" fontId="1" fillId="0" borderId="25"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1" fillId="0" borderId="27" xfId="0" applyFont="1" applyBorder="1" applyAlignment="1">
      <alignment horizontal="center" vertical="top" wrapText="1"/>
    </xf>
    <xf numFmtId="0" fontId="1" fillId="0" borderId="11" xfId="0" applyFont="1" applyBorder="1" applyAlignment="1">
      <alignment vertical="top" wrapText="1"/>
    </xf>
    <xf numFmtId="0" fontId="1" fillId="0" borderId="27" xfId="0" applyFont="1" applyBorder="1" applyAlignment="1">
      <alignment vertical="top" wrapText="1"/>
    </xf>
    <xf numFmtId="0" fontId="0" fillId="0" borderId="12" xfId="0" applyBorder="1" applyAlignment="1">
      <alignment vertical="top" wrapText="1"/>
    </xf>
    <xf numFmtId="0" fontId="0" fillId="0" borderId="27" xfId="0" applyBorder="1" applyAlignment="1">
      <alignment horizontal="center" vertical="top" wrapText="1"/>
    </xf>
    <xf numFmtId="0" fontId="0" fillId="0" borderId="27" xfId="0" applyBorder="1" applyAlignment="1">
      <alignment vertical="top" wrapText="1"/>
    </xf>
    <xf numFmtId="0" fontId="1" fillId="0" borderId="0" xfId="0" applyFont="1" applyAlignment="1">
      <alignment horizontal="left" vertical="center"/>
    </xf>
    <xf numFmtId="0" fontId="1" fillId="0" borderId="45" xfId="0" applyFont="1" applyBorder="1" applyAlignment="1">
      <alignment horizontal="center" vertical="center" wrapText="1"/>
    </xf>
    <xf numFmtId="0" fontId="0" fillId="0" borderId="46" xfId="0"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top" wrapText="1"/>
    </xf>
    <xf numFmtId="0" fontId="1" fillId="0" borderId="27" xfId="0" applyFont="1" applyBorder="1" applyAlignment="1">
      <alignment horizontal="center" vertical="top" wrapText="1"/>
    </xf>
    <xf numFmtId="0" fontId="1" fillId="0" borderId="11" xfId="0" applyFont="1" applyBorder="1" applyAlignment="1">
      <alignment vertical="top" wrapText="1"/>
    </xf>
    <xf numFmtId="0" fontId="1" fillId="0" borderId="27" xfId="0" applyFont="1" applyBorder="1" applyAlignment="1">
      <alignment vertical="top" wrapText="1"/>
    </xf>
    <xf numFmtId="0" fontId="3" fillId="0" borderId="0" xfId="0" applyFont="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D31"/>
  <sheetViews>
    <sheetView zoomScalePageLayoutView="0" workbookViewId="0" topLeftCell="A1">
      <selection activeCell="E16" sqref="E16"/>
    </sheetView>
  </sheetViews>
  <sheetFormatPr defaultColWidth="9.00390625" defaultRowHeight="12.75"/>
  <cols>
    <col min="1" max="1" width="27.00390625" style="136" customWidth="1"/>
    <col min="2" max="2" width="74.375" style="122" customWidth="1"/>
    <col min="3" max="3" width="16.25390625" style="143" customWidth="1"/>
    <col min="4" max="4" width="11.875" style="134" bestFit="1" customWidth="1"/>
    <col min="5" max="5" width="9.125" style="134" customWidth="1"/>
    <col min="6" max="6" width="11.75390625" style="134" bestFit="1" customWidth="1"/>
    <col min="7" max="16384" width="9.125" style="134" customWidth="1"/>
  </cols>
  <sheetData>
    <row r="1" spans="1:3" ht="15.75" customHeight="1">
      <c r="A1" s="347" t="s">
        <v>680</v>
      </c>
      <c r="B1" s="347"/>
      <c r="C1" s="347"/>
    </row>
    <row r="2" spans="1:3" ht="15.75" customHeight="1">
      <c r="A2" s="347" t="s">
        <v>397</v>
      </c>
      <c r="B2" s="347"/>
      <c r="C2" s="347"/>
    </row>
    <row r="3" spans="1:3" ht="15.75" customHeight="1">
      <c r="A3" s="347" t="s">
        <v>398</v>
      </c>
      <c r="B3" s="347"/>
      <c r="C3" s="347"/>
    </row>
    <row r="4" spans="1:3" ht="15.75" customHeight="1">
      <c r="A4" s="347" t="s">
        <v>399</v>
      </c>
      <c r="B4" s="347"/>
      <c r="C4" s="347"/>
    </row>
    <row r="5" spans="1:3" ht="15.75" customHeight="1">
      <c r="A5" s="347" t="s">
        <v>1103</v>
      </c>
      <c r="B5" s="347"/>
      <c r="C5" s="347"/>
    </row>
    <row r="6" spans="1:3" ht="15.75" customHeight="1">
      <c r="A6" s="347" t="s">
        <v>1104</v>
      </c>
      <c r="B6" s="348"/>
      <c r="C6" s="348"/>
    </row>
    <row r="7" spans="1:3" ht="15.75" customHeight="1">
      <c r="A7" s="347" t="s">
        <v>1182</v>
      </c>
      <c r="B7" s="348"/>
      <c r="C7" s="348"/>
    </row>
    <row r="8" spans="1:3" ht="15.75" customHeight="1">
      <c r="A8" s="347" t="s">
        <v>1183</v>
      </c>
      <c r="B8" s="348"/>
      <c r="C8" s="348"/>
    </row>
    <row r="9" spans="1:3" ht="15.75" customHeight="1">
      <c r="A9" s="133"/>
      <c r="B9" s="135"/>
      <c r="C9" s="135"/>
    </row>
    <row r="10" ht="15.75">
      <c r="C10" s="137"/>
    </row>
    <row r="11" spans="1:3" ht="15.75" customHeight="1">
      <c r="A11" s="349" t="s">
        <v>669</v>
      </c>
      <c r="B11" s="349"/>
      <c r="C11" s="349"/>
    </row>
    <row r="12" spans="1:3" ht="15.75" customHeight="1">
      <c r="A12" s="349" t="s">
        <v>716</v>
      </c>
      <c r="B12" s="349"/>
      <c r="C12" s="349"/>
    </row>
    <row r="13" spans="1:3" ht="15.75">
      <c r="A13" s="138"/>
      <c r="B13" s="138"/>
      <c r="C13" s="139"/>
    </row>
    <row r="14" ht="15.75">
      <c r="C14" s="140" t="s">
        <v>696</v>
      </c>
    </row>
    <row r="15" spans="1:3" s="143" customFormat="1" ht="63">
      <c r="A15" s="141" t="s">
        <v>670</v>
      </c>
      <c r="B15" s="126" t="s">
        <v>278</v>
      </c>
      <c r="C15" s="142" t="s">
        <v>264</v>
      </c>
    </row>
    <row r="16" spans="1:3" s="145" customFormat="1" ht="31.5">
      <c r="A16" s="141" t="s">
        <v>672</v>
      </c>
      <c r="B16" s="61" t="s">
        <v>671</v>
      </c>
      <c r="C16" s="144">
        <f>C17</f>
        <v>153915683.45</v>
      </c>
    </row>
    <row r="17" spans="1:3" s="145" customFormat="1" ht="15.75">
      <c r="A17" s="141" t="s">
        <v>673</v>
      </c>
      <c r="B17" s="146" t="s">
        <v>674</v>
      </c>
      <c r="C17" s="144">
        <f>C18</f>
        <v>153915683.45</v>
      </c>
    </row>
    <row r="18" spans="1:3" s="145" customFormat="1" ht="31.5">
      <c r="A18" s="141" t="s">
        <v>675</v>
      </c>
      <c r="B18" s="61" t="s">
        <v>676</v>
      </c>
      <c r="C18" s="144">
        <v>153915683.45</v>
      </c>
    </row>
    <row r="19" spans="1:3" s="145" customFormat="1" ht="15.75">
      <c r="A19" s="147"/>
      <c r="B19" s="148" t="s">
        <v>88</v>
      </c>
      <c r="C19" s="149">
        <f>C16</f>
        <v>153915683.45</v>
      </c>
    </row>
    <row r="20" spans="1:3" s="145" customFormat="1" ht="15.75">
      <c r="A20" s="138"/>
      <c r="B20" s="150"/>
      <c r="C20" s="151"/>
    </row>
    <row r="21" spans="1:4" s="145" customFormat="1" ht="15.75" customHeight="1">
      <c r="A21" s="350" t="s">
        <v>929</v>
      </c>
      <c r="B21" s="350"/>
      <c r="C21" s="350"/>
      <c r="D21" s="152"/>
    </row>
    <row r="22" spans="1:3" s="145" customFormat="1" ht="15.75">
      <c r="A22" s="136"/>
      <c r="B22" s="122"/>
      <c r="C22" s="143"/>
    </row>
    <row r="23" spans="1:3" s="145" customFormat="1" ht="15.75">
      <c r="A23" s="136"/>
      <c r="B23" s="122"/>
      <c r="C23" s="143"/>
    </row>
    <row r="24" spans="1:3" s="145" customFormat="1" ht="15.75">
      <c r="A24" s="136"/>
      <c r="B24" s="122"/>
      <c r="C24" s="143"/>
    </row>
    <row r="25" spans="1:3" s="145" customFormat="1" ht="15.75">
      <c r="A25" s="136"/>
      <c r="B25" s="122"/>
      <c r="C25" s="143"/>
    </row>
    <row r="26" spans="1:3" s="145" customFormat="1" ht="15.75">
      <c r="A26" s="136"/>
      <c r="B26" s="122"/>
      <c r="C26" s="143"/>
    </row>
    <row r="27" spans="1:3" s="145" customFormat="1" ht="15.75">
      <c r="A27" s="136"/>
      <c r="B27" s="122"/>
      <c r="C27" s="143"/>
    </row>
    <row r="28" spans="1:3" s="145" customFormat="1" ht="15.75">
      <c r="A28" s="136"/>
      <c r="B28" s="122"/>
      <c r="C28" s="143"/>
    </row>
    <row r="29" spans="1:3" s="145" customFormat="1" ht="15.75">
      <c r="A29" s="136"/>
      <c r="B29" s="122"/>
      <c r="C29" s="143"/>
    </row>
    <row r="30" spans="1:3" s="145" customFormat="1" ht="15.75">
      <c r="A30" s="136"/>
      <c r="B30" s="122"/>
      <c r="C30" s="143"/>
    </row>
    <row r="31" spans="1:3" s="145" customFormat="1" ht="15.75">
      <c r="A31" s="136"/>
      <c r="B31" s="122"/>
      <c r="C31" s="143"/>
    </row>
  </sheetData>
  <sheetProtection/>
  <mergeCells count="11">
    <mergeCell ref="A11:C11"/>
    <mergeCell ref="A7:C7"/>
    <mergeCell ref="A8:C8"/>
    <mergeCell ref="A12:C12"/>
    <mergeCell ref="A21:C21"/>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92D050"/>
  </sheetPr>
  <dimension ref="A1:BA431"/>
  <sheetViews>
    <sheetView tabSelected="1" zoomScalePageLayoutView="0" workbookViewId="0" topLeftCell="A367">
      <selection activeCell="E46" sqref="E46"/>
    </sheetView>
  </sheetViews>
  <sheetFormatPr defaultColWidth="9.00390625" defaultRowHeight="12.75"/>
  <cols>
    <col min="1" max="1" width="80.375" style="122" customWidth="1"/>
    <col min="2" max="2" width="6.75390625" style="145" customWidth="1"/>
    <col min="3" max="3" width="16.25390625" style="145" customWidth="1"/>
    <col min="4" max="4" width="5.125" style="195" customWidth="1"/>
    <col min="5" max="5" width="16.75390625" style="195" customWidth="1"/>
    <col min="6" max="6" width="5.00390625" style="195" customWidth="1"/>
    <col min="7" max="7" width="13.125" style="219" customWidth="1"/>
    <col min="8" max="16384" width="9.125" style="145" customWidth="1"/>
  </cols>
  <sheetData>
    <row r="1" spans="1:7" s="197" customFormat="1" ht="15" customHeight="1">
      <c r="A1" s="196"/>
      <c r="C1" s="386" t="s">
        <v>768</v>
      </c>
      <c r="D1" s="376"/>
      <c r="E1" s="376"/>
      <c r="F1" s="376"/>
      <c r="G1" s="376"/>
    </row>
    <row r="2" spans="1:7" s="197" customFormat="1" ht="13.5" customHeight="1">
      <c r="A2" s="196"/>
      <c r="C2" s="386" t="s">
        <v>291</v>
      </c>
      <c r="D2" s="376"/>
      <c r="E2" s="376"/>
      <c r="F2" s="376"/>
      <c r="G2" s="376"/>
    </row>
    <row r="3" spans="1:7" s="197" customFormat="1" ht="13.5" customHeight="1">
      <c r="A3" s="196"/>
      <c r="C3" s="386" t="s">
        <v>292</v>
      </c>
      <c r="D3" s="376"/>
      <c r="E3" s="376"/>
      <c r="F3" s="376"/>
      <c r="G3" s="376"/>
    </row>
    <row r="4" spans="1:7" s="197" customFormat="1" ht="13.5" customHeight="1">
      <c r="A4" s="196"/>
      <c r="C4" s="386" t="s">
        <v>261</v>
      </c>
      <c r="D4" s="376"/>
      <c r="E4" s="376"/>
      <c r="F4" s="376"/>
      <c r="G4" s="376"/>
    </row>
    <row r="5" spans="1:7" s="197" customFormat="1" ht="13.5" customHeight="1">
      <c r="A5" s="196"/>
      <c r="C5" s="375" t="s">
        <v>1098</v>
      </c>
      <c r="D5" s="376"/>
      <c r="E5" s="376"/>
      <c r="F5" s="376"/>
      <c r="G5" s="376"/>
    </row>
    <row r="6" spans="1:7" s="197" customFormat="1" ht="13.5" customHeight="1">
      <c r="A6" s="196"/>
      <c r="C6" s="375" t="s">
        <v>1113</v>
      </c>
      <c r="D6" s="376"/>
      <c r="E6" s="376"/>
      <c r="F6" s="220"/>
      <c r="G6" s="220"/>
    </row>
    <row r="7" spans="1:7" s="197" customFormat="1" ht="13.5" customHeight="1">
      <c r="A7" s="196"/>
      <c r="C7" s="375" t="s">
        <v>1299</v>
      </c>
      <c r="D7" s="376"/>
      <c r="E7" s="376"/>
      <c r="F7" s="220"/>
      <c r="G7" s="220"/>
    </row>
    <row r="8" spans="1:7" s="197" customFormat="1" ht="13.5" customHeight="1">
      <c r="A8" s="196"/>
      <c r="C8" s="375" t="s">
        <v>1300</v>
      </c>
      <c r="D8" s="376"/>
      <c r="E8" s="376"/>
      <c r="F8" s="220"/>
      <c r="G8" s="220"/>
    </row>
    <row r="9" spans="1:7" s="197" customFormat="1" ht="13.5" customHeight="1">
      <c r="A9" s="196"/>
      <c r="C9" s="198"/>
      <c r="D9" s="220"/>
      <c r="E9" s="220"/>
      <c r="F9" s="220"/>
      <c r="G9" s="220"/>
    </row>
    <row r="10" spans="1:7" s="197" customFormat="1" ht="13.5" customHeight="1">
      <c r="A10" s="196"/>
      <c r="C10" s="375"/>
      <c r="D10" s="376"/>
      <c r="E10" s="376"/>
      <c r="F10" s="220"/>
      <c r="G10" s="220"/>
    </row>
    <row r="11" spans="1:7" ht="15.75">
      <c r="A11" s="377" t="s">
        <v>243</v>
      </c>
      <c r="B11" s="392"/>
      <c r="C11" s="392"/>
      <c r="D11" s="392"/>
      <c r="E11" s="392"/>
      <c r="F11" s="199"/>
      <c r="G11" s="199"/>
    </row>
    <row r="12" spans="1:7" ht="15.75">
      <c r="A12" s="377" t="s">
        <v>705</v>
      </c>
      <c r="B12" s="392"/>
      <c r="C12" s="392"/>
      <c r="D12" s="392"/>
      <c r="E12" s="392"/>
      <c r="F12" s="199"/>
      <c r="G12" s="199"/>
    </row>
    <row r="13" spans="5:7" ht="15.75">
      <c r="E13" s="143" t="s">
        <v>696</v>
      </c>
      <c r="F13" s="378"/>
      <c r="G13" s="378"/>
    </row>
    <row r="14" spans="1:7" s="143" customFormat="1" ht="31.5">
      <c r="A14" s="221" t="s">
        <v>278</v>
      </c>
      <c r="B14" s="222" t="s">
        <v>244</v>
      </c>
      <c r="C14" s="222" t="s">
        <v>242</v>
      </c>
      <c r="D14" s="228" t="s">
        <v>9</v>
      </c>
      <c r="E14" s="229" t="s">
        <v>264</v>
      </c>
      <c r="F14" s="246"/>
      <c r="G14" s="247"/>
    </row>
    <row r="15" spans="1:7" s="143" customFormat="1" ht="15.75" customHeight="1">
      <c r="A15" s="141">
        <v>1</v>
      </c>
      <c r="B15" s="126">
        <v>2</v>
      </c>
      <c r="C15" s="126">
        <v>3</v>
      </c>
      <c r="D15" s="126">
        <v>4</v>
      </c>
      <c r="E15" s="201">
        <v>5</v>
      </c>
      <c r="F15" s="195"/>
      <c r="G15" s="195"/>
    </row>
    <row r="16" spans="1:7" s="143" customFormat="1" ht="31.5">
      <c r="A16" s="248" t="s">
        <v>207</v>
      </c>
      <c r="B16" s="235">
        <v>706</v>
      </c>
      <c r="C16" s="235"/>
      <c r="D16" s="235"/>
      <c r="E16" s="169">
        <f>E17+E123+E138+E144+E163+E202+E242+E298+E319+E338+E359+E134+E350</f>
        <v>2068744301.9599998</v>
      </c>
      <c r="F16" s="195"/>
      <c r="G16" s="195"/>
    </row>
    <row r="17" spans="1:7" s="143" customFormat="1" ht="31.5">
      <c r="A17" s="148" t="s">
        <v>68</v>
      </c>
      <c r="B17" s="126">
        <v>706</v>
      </c>
      <c r="C17" s="203" t="s">
        <v>50</v>
      </c>
      <c r="D17" s="203"/>
      <c r="E17" s="169">
        <f>E58+E91+E115+E66+E77+E84+E26+E37+E18+E23</f>
        <v>1352468320.49</v>
      </c>
      <c r="F17" s="214"/>
      <c r="G17" s="218"/>
    </row>
    <row r="18" spans="1:7" s="204" customFormat="1" ht="15.75">
      <c r="A18" s="61" t="s">
        <v>547</v>
      </c>
      <c r="B18" s="126">
        <v>706</v>
      </c>
      <c r="C18" s="62" t="s">
        <v>541</v>
      </c>
      <c r="D18" s="62"/>
      <c r="E18" s="164">
        <f>E19+E21</f>
        <v>1721726.7399999998</v>
      </c>
      <c r="F18" s="145"/>
      <c r="G18" s="145"/>
    </row>
    <row r="19" spans="1:7" s="204" customFormat="1" ht="36" customHeight="1">
      <c r="A19" s="61" t="s">
        <v>542</v>
      </c>
      <c r="B19" s="126">
        <v>706</v>
      </c>
      <c r="C19" s="62" t="s">
        <v>543</v>
      </c>
      <c r="D19" s="62"/>
      <c r="E19" s="164">
        <f>E20</f>
        <v>359062.35</v>
      </c>
      <c r="F19" s="145"/>
      <c r="G19" s="145"/>
    </row>
    <row r="20" spans="1:7" s="204" customFormat="1" ht="31.5">
      <c r="A20" s="61" t="s">
        <v>332</v>
      </c>
      <c r="B20" s="126">
        <v>706</v>
      </c>
      <c r="C20" s="62" t="s">
        <v>543</v>
      </c>
      <c r="D20" s="62" t="s">
        <v>333</v>
      </c>
      <c r="E20" s="164">
        <v>359062.35</v>
      </c>
      <c r="F20" s="145"/>
      <c r="G20" s="145"/>
    </row>
    <row r="21" spans="1:7" s="204" customFormat="1" ht="35.25" customHeight="1">
      <c r="A21" s="61" t="s">
        <v>754</v>
      </c>
      <c r="B21" s="126">
        <v>706</v>
      </c>
      <c r="C21" s="62" t="s">
        <v>756</v>
      </c>
      <c r="D21" s="62"/>
      <c r="E21" s="164">
        <f>E22</f>
        <v>1362664.39</v>
      </c>
      <c r="F21" s="145"/>
      <c r="G21" s="145"/>
    </row>
    <row r="22" spans="1:7" s="204" customFormat="1" ht="31.5">
      <c r="A22" s="61" t="s">
        <v>332</v>
      </c>
      <c r="B22" s="126">
        <v>706</v>
      </c>
      <c r="C22" s="62" t="s">
        <v>756</v>
      </c>
      <c r="D22" s="62" t="s">
        <v>333</v>
      </c>
      <c r="E22" s="164">
        <v>1362664.39</v>
      </c>
      <c r="F22" s="145"/>
      <c r="G22" s="145"/>
    </row>
    <row r="23" spans="1:7" s="204" customFormat="1" ht="31.5">
      <c r="A23" s="290" t="s">
        <v>1221</v>
      </c>
      <c r="B23" s="126">
        <v>706</v>
      </c>
      <c r="C23" s="292" t="s">
        <v>1222</v>
      </c>
      <c r="D23" s="62"/>
      <c r="E23" s="164">
        <f>E24</f>
        <v>1920154.17</v>
      </c>
      <c r="F23" s="145"/>
      <c r="G23" s="145"/>
    </row>
    <row r="24" spans="1:7" s="204" customFormat="1" ht="47.25">
      <c r="A24" s="290" t="s">
        <v>1223</v>
      </c>
      <c r="B24" s="126">
        <v>706</v>
      </c>
      <c r="C24" s="292" t="s">
        <v>1224</v>
      </c>
      <c r="D24" s="62"/>
      <c r="E24" s="164">
        <f>E25</f>
        <v>1920154.17</v>
      </c>
      <c r="F24" s="145"/>
      <c r="G24" s="145"/>
    </row>
    <row r="25" spans="1:7" s="204" customFormat="1" ht="31.5">
      <c r="A25" s="61" t="s">
        <v>332</v>
      </c>
      <c r="B25" s="126">
        <v>706</v>
      </c>
      <c r="C25" s="292" t="s">
        <v>1224</v>
      </c>
      <c r="D25" s="62" t="s">
        <v>333</v>
      </c>
      <c r="E25" s="164">
        <v>1920154.17</v>
      </c>
      <c r="F25" s="145"/>
      <c r="G25" s="145"/>
    </row>
    <row r="26" spans="1:53" s="249" customFormat="1" ht="31.5">
      <c r="A26" s="61" t="s">
        <v>119</v>
      </c>
      <c r="B26" s="126">
        <v>706</v>
      </c>
      <c r="C26" s="62" t="s">
        <v>51</v>
      </c>
      <c r="D26" s="62"/>
      <c r="E26" s="164">
        <f>E29+E31+E33+E35+E27</f>
        <v>425064589.79</v>
      </c>
      <c r="F26" s="145"/>
      <c r="G26" s="145"/>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row>
    <row r="27" spans="1:53" s="249" customFormat="1" ht="15.75">
      <c r="A27" s="61" t="s">
        <v>460</v>
      </c>
      <c r="B27" s="126">
        <v>706</v>
      </c>
      <c r="C27" s="62" t="s">
        <v>1212</v>
      </c>
      <c r="D27" s="62"/>
      <c r="E27" s="164">
        <f>E28</f>
        <v>2000351.79</v>
      </c>
      <c r="F27" s="145"/>
      <c r="G27" s="145"/>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row>
    <row r="28" spans="1:53" s="249" customFormat="1" ht="31.5">
      <c r="A28" s="61" t="s">
        <v>332</v>
      </c>
      <c r="B28" s="126">
        <v>706</v>
      </c>
      <c r="C28" s="62" t="s">
        <v>1212</v>
      </c>
      <c r="D28" s="62" t="s">
        <v>333</v>
      </c>
      <c r="E28" s="164">
        <v>2000351.79</v>
      </c>
      <c r="F28" s="145"/>
      <c r="G28" s="145"/>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row>
    <row r="29" spans="1:53" s="249" customFormat="1" ht="15.75">
      <c r="A29" s="61" t="s">
        <v>280</v>
      </c>
      <c r="B29" s="126">
        <v>706</v>
      </c>
      <c r="C29" s="62" t="s">
        <v>123</v>
      </c>
      <c r="D29" s="62"/>
      <c r="E29" s="164">
        <f>E30</f>
        <v>115709695</v>
      </c>
      <c r="F29" s="145"/>
      <c r="G29" s="145"/>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row>
    <row r="30" spans="1:53" s="249" customFormat="1" ht="31.5">
      <c r="A30" s="61" t="s">
        <v>332</v>
      </c>
      <c r="B30" s="126">
        <v>706</v>
      </c>
      <c r="C30" s="62" t="s">
        <v>123</v>
      </c>
      <c r="D30" s="62" t="s">
        <v>333</v>
      </c>
      <c r="E30" s="164">
        <v>115709695</v>
      </c>
      <c r="F30" s="145"/>
      <c r="G30" s="145"/>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row>
    <row r="31" spans="1:53" s="249" customFormat="1" ht="163.5" customHeight="1">
      <c r="A31" s="61" t="s">
        <v>358</v>
      </c>
      <c r="B31" s="126">
        <v>706</v>
      </c>
      <c r="C31" s="62" t="s">
        <v>120</v>
      </c>
      <c r="D31" s="62"/>
      <c r="E31" s="164">
        <f>E32</f>
        <v>221022850</v>
      </c>
      <c r="F31" s="145"/>
      <c r="G31" s="145"/>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row>
    <row r="32" spans="1:53" s="249" customFormat="1" ht="31.5">
      <c r="A32" s="61" t="s">
        <v>332</v>
      </c>
      <c r="B32" s="126">
        <v>706</v>
      </c>
      <c r="C32" s="62" t="s">
        <v>120</v>
      </c>
      <c r="D32" s="62" t="s">
        <v>333</v>
      </c>
      <c r="E32" s="164">
        <v>221022850</v>
      </c>
      <c r="F32" s="145"/>
      <c r="G32" s="145"/>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row>
    <row r="33" spans="1:53" s="249" customFormat="1" ht="189">
      <c r="A33" s="61" t="s">
        <v>6</v>
      </c>
      <c r="B33" s="126">
        <v>706</v>
      </c>
      <c r="C33" s="62" t="s">
        <v>121</v>
      </c>
      <c r="D33" s="62"/>
      <c r="E33" s="164">
        <f>E34</f>
        <v>2463400</v>
      </c>
      <c r="F33" s="145"/>
      <c r="G33" s="145"/>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row>
    <row r="34" spans="1:53" s="249" customFormat="1" ht="31.5">
      <c r="A34" s="61" t="s">
        <v>332</v>
      </c>
      <c r="B34" s="126">
        <v>706</v>
      </c>
      <c r="C34" s="62" t="s">
        <v>121</v>
      </c>
      <c r="D34" s="62" t="s">
        <v>333</v>
      </c>
      <c r="E34" s="164">
        <v>2463400</v>
      </c>
      <c r="F34" s="145"/>
      <c r="G34" s="145"/>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row>
    <row r="35" spans="1:53" s="249" customFormat="1" ht="189">
      <c r="A35" s="61" t="s">
        <v>359</v>
      </c>
      <c r="B35" s="126">
        <v>706</v>
      </c>
      <c r="C35" s="62" t="s">
        <v>122</v>
      </c>
      <c r="D35" s="62"/>
      <c r="E35" s="164">
        <f>E36</f>
        <v>83868293</v>
      </c>
      <c r="F35" s="145"/>
      <c r="G35" s="145"/>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row>
    <row r="36" spans="1:53" s="249" customFormat="1" ht="31.5">
      <c r="A36" s="61" t="s">
        <v>332</v>
      </c>
      <c r="B36" s="126">
        <v>706</v>
      </c>
      <c r="C36" s="62" t="s">
        <v>122</v>
      </c>
      <c r="D36" s="62" t="s">
        <v>333</v>
      </c>
      <c r="E36" s="164">
        <v>83868293</v>
      </c>
      <c r="F36" s="145"/>
      <c r="G36" s="145"/>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row>
    <row r="37" spans="1:53" s="249" customFormat="1" ht="31.5">
      <c r="A37" s="61" t="s">
        <v>55</v>
      </c>
      <c r="B37" s="126">
        <v>706</v>
      </c>
      <c r="C37" s="62" t="s">
        <v>124</v>
      </c>
      <c r="D37" s="62"/>
      <c r="E37" s="164">
        <f>E57+E49+E40+E52+E54+E50+E38+E42+E44+E46</f>
        <v>653365982.09</v>
      </c>
      <c r="F37" s="145"/>
      <c r="G37" s="145"/>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row>
    <row r="38" spans="1:53" s="249" customFormat="1" ht="34.5" customHeight="1">
      <c r="A38" s="61" t="s">
        <v>1054</v>
      </c>
      <c r="B38" s="126">
        <v>706</v>
      </c>
      <c r="C38" s="62" t="s">
        <v>1067</v>
      </c>
      <c r="D38" s="62"/>
      <c r="E38" s="164">
        <f>E39</f>
        <v>590700</v>
      </c>
      <c r="F38" s="145"/>
      <c r="G38" s="145"/>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row>
    <row r="39" spans="1:53" s="249" customFormat="1" ht="31.5">
      <c r="A39" s="61" t="s">
        <v>332</v>
      </c>
      <c r="B39" s="126">
        <v>706</v>
      </c>
      <c r="C39" s="62" t="s">
        <v>1067</v>
      </c>
      <c r="D39" s="62" t="s">
        <v>333</v>
      </c>
      <c r="E39" s="164">
        <v>590700</v>
      </c>
      <c r="F39" s="145"/>
      <c r="G39" s="145"/>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row>
    <row r="40" spans="1:53" s="249" customFormat="1" ht="15.75">
      <c r="A40" s="61" t="s">
        <v>460</v>
      </c>
      <c r="B40" s="126">
        <v>706</v>
      </c>
      <c r="C40" s="62" t="s">
        <v>459</v>
      </c>
      <c r="D40" s="62"/>
      <c r="E40" s="164">
        <f>E41</f>
        <v>4317438.21</v>
      </c>
      <c r="F40" s="145"/>
      <c r="G40" s="145"/>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row>
    <row r="41" spans="1:53" s="249" customFormat="1" ht="31.5">
      <c r="A41" s="61" t="s">
        <v>332</v>
      </c>
      <c r="B41" s="126">
        <v>706</v>
      </c>
      <c r="C41" s="62" t="s">
        <v>459</v>
      </c>
      <c r="D41" s="62" t="s">
        <v>333</v>
      </c>
      <c r="E41" s="164">
        <v>4317438.21</v>
      </c>
      <c r="F41" s="145"/>
      <c r="G41" s="145"/>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row>
    <row r="42" spans="1:53" s="249" customFormat="1" ht="47.25">
      <c r="A42" s="61" t="s">
        <v>1213</v>
      </c>
      <c r="B42" s="126">
        <v>706</v>
      </c>
      <c r="C42" s="62" t="s">
        <v>1214</v>
      </c>
      <c r="D42" s="62"/>
      <c r="E42" s="164">
        <f>E43</f>
        <v>0</v>
      </c>
      <c r="F42" s="145"/>
      <c r="G42" s="145"/>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row>
    <row r="43" spans="1:53" s="249" customFormat="1" ht="31.5">
      <c r="A43" s="61" t="s">
        <v>332</v>
      </c>
      <c r="B43" s="126">
        <v>706</v>
      </c>
      <c r="C43" s="62" t="s">
        <v>1214</v>
      </c>
      <c r="D43" s="62" t="s">
        <v>333</v>
      </c>
      <c r="E43" s="291">
        <v>0</v>
      </c>
      <c r="F43" s="145"/>
      <c r="G43" s="145"/>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row>
    <row r="44" spans="1:53" s="249" customFormat="1" ht="47.25">
      <c r="A44" s="61" t="s">
        <v>1215</v>
      </c>
      <c r="B44" s="126">
        <v>706</v>
      </c>
      <c r="C44" s="62" t="s">
        <v>1216</v>
      </c>
      <c r="D44" s="62"/>
      <c r="E44" s="291">
        <f>E45</f>
        <v>1307814</v>
      </c>
      <c r="F44" s="145"/>
      <c r="G44" s="145"/>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row>
    <row r="45" spans="1:53" s="249" customFormat="1" ht="31.5">
      <c r="A45" s="61" t="s">
        <v>332</v>
      </c>
      <c r="B45" s="126">
        <v>706</v>
      </c>
      <c r="C45" s="62" t="s">
        <v>1216</v>
      </c>
      <c r="D45" s="62" t="s">
        <v>333</v>
      </c>
      <c r="E45" s="291">
        <v>1307814</v>
      </c>
      <c r="F45" s="145"/>
      <c r="G45" s="145"/>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row>
    <row r="46" spans="1:53" s="249" customFormat="1" ht="47.25">
      <c r="A46" s="61" t="s">
        <v>1217</v>
      </c>
      <c r="B46" s="126">
        <v>706</v>
      </c>
      <c r="C46" s="62" t="s">
        <v>1218</v>
      </c>
      <c r="D46" s="62"/>
      <c r="E46" s="291">
        <f>E47</f>
        <v>210000</v>
      </c>
      <c r="F46" s="145"/>
      <c r="G46" s="145"/>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row>
    <row r="47" spans="1:53" s="249" customFormat="1" ht="31.5">
      <c r="A47" s="61" t="s">
        <v>332</v>
      </c>
      <c r="B47" s="126">
        <v>706</v>
      </c>
      <c r="C47" s="62" t="s">
        <v>1218</v>
      </c>
      <c r="D47" s="62" t="s">
        <v>333</v>
      </c>
      <c r="E47" s="291">
        <v>210000</v>
      </c>
      <c r="F47" s="145"/>
      <c r="G47" s="145"/>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row>
    <row r="48" spans="1:53" s="239" customFormat="1" ht="31.5">
      <c r="A48" s="61" t="s">
        <v>334</v>
      </c>
      <c r="B48" s="126">
        <v>706</v>
      </c>
      <c r="C48" s="62" t="s">
        <v>128</v>
      </c>
      <c r="D48" s="62"/>
      <c r="E48" s="164">
        <f>E49</f>
        <v>165227597.88</v>
      </c>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row>
    <row r="49" spans="1:53" s="239" customFormat="1" ht="31.5">
      <c r="A49" s="61" t="s">
        <v>332</v>
      </c>
      <c r="B49" s="126">
        <v>706</v>
      </c>
      <c r="C49" s="62" t="s">
        <v>128</v>
      </c>
      <c r="D49" s="62" t="s">
        <v>333</v>
      </c>
      <c r="E49" s="164">
        <v>165227597.88</v>
      </c>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row>
    <row r="50" spans="1:53" s="239" customFormat="1" ht="37.5" customHeight="1">
      <c r="A50" s="61" t="s">
        <v>529</v>
      </c>
      <c r="B50" s="126">
        <v>706</v>
      </c>
      <c r="C50" s="62" t="s">
        <v>528</v>
      </c>
      <c r="D50" s="62"/>
      <c r="E50" s="164">
        <f>E51</f>
        <v>43002456</v>
      </c>
      <c r="F50" s="214"/>
      <c r="G50" s="217"/>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row>
    <row r="51" spans="1:53" s="239" customFormat="1" ht="31.5">
      <c r="A51" s="61" t="s">
        <v>332</v>
      </c>
      <c r="B51" s="126">
        <v>706</v>
      </c>
      <c r="C51" s="62" t="s">
        <v>528</v>
      </c>
      <c r="D51" s="62" t="s">
        <v>333</v>
      </c>
      <c r="E51" s="164">
        <v>43002456</v>
      </c>
      <c r="F51" s="214"/>
      <c r="G51" s="218"/>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row>
    <row r="52" spans="1:53" s="239" customFormat="1" ht="157.5">
      <c r="A52" s="61" t="s">
        <v>360</v>
      </c>
      <c r="B52" s="126">
        <v>706</v>
      </c>
      <c r="C52" s="62" t="s">
        <v>125</v>
      </c>
      <c r="D52" s="62"/>
      <c r="E52" s="164">
        <f>E53</f>
        <v>382252095</v>
      </c>
      <c r="F52" s="214"/>
      <c r="G52" s="218"/>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row>
    <row r="53" spans="1:53" s="239" customFormat="1" ht="31.5">
      <c r="A53" s="61" t="s">
        <v>332</v>
      </c>
      <c r="B53" s="126">
        <v>706</v>
      </c>
      <c r="C53" s="62" t="s">
        <v>125</v>
      </c>
      <c r="D53" s="62" t="s">
        <v>333</v>
      </c>
      <c r="E53" s="164">
        <v>382252095</v>
      </c>
      <c r="F53" s="214"/>
      <c r="G53" s="218"/>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row>
    <row r="54" spans="1:53" s="239" customFormat="1" ht="157.5">
      <c r="A54" s="61" t="s">
        <v>361</v>
      </c>
      <c r="B54" s="126">
        <v>706</v>
      </c>
      <c r="C54" s="62" t="s">
        <v>126</v>
      </c>
      <c r="D54" s="62"/>
      <c r="E54" s="164">
        <f>E55</f>
        <v>15985500</v>
      </c>
      <c r="F54" s="214"/>
      <c r="G54" s="218"/>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row>
    <row r="55" spans="1:53" s="239" customFormat="1" ht="31.5">
      <c r="A55" s="61" t="s">
        <v>332</v>
      </c>
      <c r="B55" s="126">
        <v>706</v>
      </c>
      <c r="C55" s="62" t="s">
        <v>126</v>
      </c>
      <c r="D55" s="62" t="s">
        <v>333</v>
      </c>
      <c r="E55" s="164">
        <v>15985500</v>
      </c>
      <c r="F55" s="214"/>
      <c r="G55" s="218"/>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row>
    <row r="56" spans="1:53" s="239" customFormat="1" ht="173.25">
      <c r="A56" s="61" t="s">
        <v>362</v>
      </c>
      <c r="B56" s="126">
        <v>706</v>
      </c>
      <c r="C56" s="62" t="s">
        <v>127</v>
      </c>
      <c r="D56" s="62"/>
      <c r="E56" s="164">
        <f>E57</f>
        <v>40472381</v>
      </c>
      <c r="F56" s="214"/>
      <c r="G56" s="218"/>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row>
    <row r="57" spans="1:53" s="239" customFormat="1" ht="31.5">
      <c r="A57" s="61" t="s">
        <v>332</v>
      </c>
      <c r="B57" s="126">
        <v>706</v>
      </c>
      <c r="C57" s="62" t="s">
        <v>127</v>
      </c>
      <c r="D57" s="62" t="s">
        <v>333</v>
      </c>
      <c r="E57" s="164">
        <v>40472381</v>
      </c>
      <c r="F57" s="214"/>
      <c r="G57" s="218"/>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row>
    <row r="58" spans="1:53" s="239" customFormat="1" ht="31.5">
      <c r="A58" s="61" t="s">
        <v>129</v>
      </c>
      <c r="B58" s="126">
        <v>706</v>
      </c>
      <c r="C58" s="62" t="s">
        <v>130</v>
      </c>
      <c r="D58" s="62"/>
      <c r="E58" s="164">
        <f>E61+E59+E63</f>
        <v>73749509.08</v>
      </c>
      <c r="F58" s="214"/>
      <c r="G58" s="218"/>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row>
    <row r="59" spans="1:53" s="239" customFormat="1" ht="47.25">
      <c r="A59" s="61" t="s">
        <v>410</v>
      </c>
      <c r="B59" s="126">
        <v>706</v>
      </c>
      <c r="C59" s="62" t="s">
        <v>35</v>
      </c>
      <c r="D59" s="62"/>
      <c r="E59" s="164">
        <f>E60</f>
        <v>14843200</v>
      </c>
      <c r="F59" s="214"/>
      <c r="G59" s="218"/>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row>
    <row r="60" spans="1:53" s="239" customFormat="1" ht="31.5">
      <c r="A60" s="61" t="s">
        <v>332</v>
      </c>
      <c r="B60" s="126">
        <v>706</v>
      </c>
      <c r="C60" s="62" t="s">
        <v>35</v>
      </c>
      <c r="D60" s="62" t="s">
        <v>333</v>
      </c>
      <c r="E60" s="164">
        <v>14843200</v>
      </c>
      <c r="F60" s="214"/>
      <c r="G60" s="218"/>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row>
    <row r="61" spans="1:53" s="239" customFormat="1" ht="15.75">
      <c r="A61" s="61" t="s">
        <v>116</v>
      </c>
      <c r="B61" s="126">
        <v>706</v>
      </c>
      <c r="C61" s="62" t="s">
        <v>131</v>
      </c>
      <c r="D61" s="62"/>
      <c r="E61" s="164">
        <f>E62</f>
        <v>46806309.08</v>
      </c>
      <c r="F61" s="214"/>
      <c r="G61" s="218"/>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row>
    <row r="62" spans="1:53" s="239" customFormat="1" ht="31.5">
      <c r="A62" s="61" t="s">
        <v>332</v>
      </c>
      <c r="B62" s="126">
        <v>706</v>
      </c>
      <c r="C62" s="62" t="s">
        <v>131</v>
      </c>
      <c r="D62" s="62" t="s">
        <v>333</v>
      </c>
      <c r="E62" s="164">
        <v>46806309.08</v>
      </c>
      <c r="F62" s="214"/>
      <c r="G62" s="218"/>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row>
    <row r="63" spans="1:53" s="239" customFormat="1" ht="31.5">
      <c r="A63" s="61" t="s">
        <v>544</v>
      </c>
      <c r="B63" s="126">
        <v>706</v>
      </c>
      <c r="C63" s="62" t="s">
        <v>718</v>
      </c>
      <c r="D63" s="62"/>
      <c r="E63" s="164">
        <f>E64+E65</f>
        <v>12100000</v>
      </c>
      <c r="F63" s="214"/>
      <c r="G63" s="218"/>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row>
    <row r="64" spans="1:53" s="239" customFormat="1" ht="31.5">
      <c r="A64" s="61" t="s">
        <v>332</v>
      </c>
      <c r="B64" s="126">
        <v>706</v>
      </c>
      <c r="C64" s="62" t="s">
        <v>718</v>
      </c>
      <c r="D64" s="62" t="s">
        <v>333</v>
      </c>
      <c r="E64" s="164">
        <v>12036000</v>
      </c>
      <c r="F64" s="214"/>
      <c r="G64" s="218"/>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row>
    <row r="65" spans="1:53" s="239" customFormat="1" ht="15.75">
      <c r="A65" s="61" t="s">
        <v>327</v>
      </c>
      <c r="B65" s="126">
        <v>706</v>
      </c>
      <c r="C65" s="62" t="s">
        <v>718</v>
      </c>
      <c r="D65" s="62" t="s">
        <v>328</v>
      </c>
      <c r="E65" s="164">
        <v>64000</v>
      </c>
      <c r="F65" s="214"/>
      <c r="G65" s="218"/>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row>
    <row r="66" spans="1:53" s="239" customFormat="1" ht="31.5">
      <c r="A66" s="61" t="s">
        <v>216</v>
      </c>
      <c r="B66" s="126">
        <v>706</v>
      </c>
      <c r="C66" s="62" t="s">
        <v>132</v>
      </c>
      <c r="D66" s="62"/>
      <c r="E66" s="164">
        <f>E67+E74+E72+E70</f>
        <v>19902900</v>
      </c>
      <c r="F66" s="214"/>
      <c r="G66" s="218"/>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row>
    <row r="67" spans="1:53" s="239" customFormat="1" ht="18" customHeight="1">
      <c r="A67" s="61" t="s">
        <v>302</v>
      </c>
      <c r="B67" s="126">
        <v>706</v>
      </c>
      <c r="C67" s="62" t="s">
        <v>42</v>
      </c>
      <c r="D67" s="62"/>
      <c r="E67" s="164">
        <f>E68+E69</f>
        <v>2150000</v>
      </c>
      <c r="F67" s="214"/>
      <c r="G67" s="218"/>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row>
    <row r="68" spans="1:53" s="239" customFormat="1" ht="15.75">
      <c r="A68" s="61" t="s">
        <v>337</v>
      </c>
      <c r="B68" s="126">
        <v>706</v>
      </c>
      <c r="C68" s="62" t="s">
        <v>42</v>
      </c>
      <c r="D68" s="62" t="s">
        <v>336</v>
      </c>
      <c r="E68" s="164">
        <v>550000</v>
      </c>
      <c r="F68" s="214"/>
      <c r="G68" s="218"/>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row>
    <row r="69" spans="1:53" s="239" customFormat="1" ht="31.5">
      <c r="A69" s="61" t="s">
        <v>332</v>
      </c>
      <c r="B69" s="126">
        <v>706</v>
      </c>
      <c r="C69" s="62" t="s">
        <v>42</v>
      </c>
      <c r="D69" s="62" t="s">
        <v>333</v>
      </c>
      <c r="E69" s="164">
        <v>1600000</v>
      </c>
      <c r="F69" s="214"/>
      <c r="G69" s="218"/>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row>
    <row r="70" spans="1:53" s="239" customFormat="1" ht="15.75">
      <c r="A70" s="61" t="s">
        <v>520</v>
      </c>
      <c r="B70" s="126">
        <v>706</v>
      </c>
      <c r="C70" s="62" t="s">
        <v>521</v>
      </c>
      <c r="D70" s="62"/>
      <c r="E70" s="164">
        <f>E71</f>
        <v>2000000</v>
      </c>
      <c r="F70" s="214"/>
      <c r="G70" s="218"/>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row>
    <row r="71" spans="1:53" s="239" customFormat="1" ht="31.5">
      <c r="A71" s="61" t="s">
        <v>332</v>
      </c>
      <c r="B71" s="126">
        <v>706</v>
      </c>
      <c r="C71" s="62" t="s">
        <v>521</v>
      </c>
      <c r="D71" s="62" t="s">
        <v>333</v>
      </c>
      <c r="E71" s="164">
        <v>2000000</v>
      </c>
      <c r="F71" s="214"/>
      <c r="G71" s="218"/>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row>
    <row r="72" spans="1:53" s="239" customFormat="1" ht="63">
      <c r="A72" s="61" t="s">
        <v>468</v>
      </c>
      <c r="B72" s="126">
        <v>706</v>
      </c>
      <c r="C72" s="62" t="s">
        <v>44</v>
      </c>
      <c r="D72" s="62"/>
      <c r="E72" s="164">
        <f>E73</f>
        <v>3442400</v>
      </c>
      <c r="F72" s="214"/>
      <c r="G72" s="218"/>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row>
    <row r="73" spans="1:53" s="239" customFormat="1" ht="15.75">
      <c r="A73" s="61" t="s">
        <v>337</v>
      </c>
      <c r="B73" s="126">
        <v>706</v>
      </c>
      <c r="C73" s="62" t="s">
        <v>44</v>
      </c>
      <c r="D73" s="62" t="s">
        <v>336</v>
      </c>
      <c r="E73" s="164">
        <v>3442400</v>
      </c>
      <c r="F73" s="214"/>
      <c r="G73" s="218"/>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45"/>
      <c r="BA73" s="145"/>
    </row>
    <row r="74" spans="1:53" s="239" customFormat="1" ht="78.75">
      <c r="A74" s="61" t="s">
        <v>469</v>
      </c>
      <c r="B74" s="126">
        <v>706</v>
      </c>
      <c r="C74" s="62" t="s">
        <v>43</v>
      </c>
      <c r="D74" s="62"/>
      <c r="E74" s="164">
        <f>E75+E76</f>
        <v>12310500</v>
      </c>
      <c r="F74" s="214"/>
      <c r="G74" s="218"/>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row>
    <row r="75" spans="1:53" s="239" customFormat="1" ht="15.75">
      <c r="A75" s="61" t="s">
        <v>337</v>
      </c>
      <c r="B75" s="126">
        <v>706</v>
      </c>
      <c r="C75" s="62" t="s">
        <v>43</v>
      </c>
      <c r="D75" s="62" t="s">
        <v>336</v>
      </c>
      <c r="E75" s="164">
        <v>5856292.8</v>
      </c>
      <c r="F75" s="214"/>
      <c r="G75" s="218"/>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row>
    <row r="76" spans="1:53" s="239" customFormat="1" ht="31.5">
      <c r="A76" s="61" t="s">
        <v>332</v>
      </c>
      <c r="B76" s="126">
        <v>706</v>
      </c>
      <c r="C76" s="62" t="s">
        <v>43</v>
      </c>
      <c r="D76" s="62" t="s">
        <v>333</v>
      </c>
      <c r="E76" s="164">
        <v>6454207.2</v>
      </c>
      <c r="F76" s="214"/>
      <c r="G76" s="218"/>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row>
    <row r="77" spans="1:53" s="239" customFormat="1" ht="94.5">
      <c r="A77" s="61" t="s">
        <v>717</v>
      </c>
      <c r="B77" s="126">
        <v>706</v>
      </c>
      <c r="C77" s="62" t="s">
        <v>134</v>
      </c>
      <c r="D77" s="62"/>
      <c r="E77" s="164">
        <f>E78</f>
        <v>2505000</v>
      </c>
      <c r="F77" s="214"/>
      <c r="G77" s="218"/>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row>
    <row r="78" spans="1:53" s="239" customFormat="1" ht="15.75">
      <c r="A78" s="61" t="s">
        <v>117</v>
      </c>
      <c r="B78" s="126">
        <v>706</v>
      </c>
      <c r="C78" s="62" t="s">
        <v>45</v>
      </c>
      <c r="D78" s="62"/>
      <c r="E78" s="164">
        <f>E79+E80+E82+E81</f>
        <v>2505000</v>
      </c>
      <c r="F78" s="214"/>
      <c r="G78" s="218"/>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row>
    <row r="79" spans="1:53" s="239" customFormat="1" ht="47.25">
      <c r="A79" s="61" t="s">
        <v>324</v>
      </c>
      <c r="B79" s="126">
        <v>706</v>
      </c>
      <c r="C79" s="62" t="s">
        <v>45</v>
      </c>
      <c r="D79" s="62" t="s">
        <v>325</v>
      </c>
      <c r="E79" s="164">
        <v>1117000</v>
      </c>
      <c r="F79" s="214"/>
      <c r="G79" s="218"/>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row>
    <row r="80" spans="1:53" s="239" customFormat="1" ht="31.5">
      <c r="A80" s="61" t="s">
        <v>350</v>
      </c>
      <c r="B80" s="126">
        <v>706</v>
      </c>
      <c r="C80" s="62" t="s">
        <v>45</v>
      </c>
      <c r="D80" s="62" t="s">
        <v>326</v>
      </c>
      <c r="E80" s="164">
        <v>1113000</v>
      </c>
      <c r="F80" s="214"/>
      <c r="G80" s="218"/>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row>
    <row r="81" spans="1:53" s="239" customFormat="1" ht="15.75">
      <c r="A81" s="61" t="s">
        <v>337</v>
      </c>
      <c r="B81" s="126">
        <v>706</v>
      </c>
      <c r="C81" s="62" t="s">
        <v>45</v>
      </c>
      <c r="D81" s="62" t="s">
        <v>336</v>
      </c>
      <c r="E81" s="164">
        <v>5000</v>
      </c>
      <c r="F81" s="214"/>
      <c r="G81" s="218"/>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row>
    <row r="82" spans="1:53" s="239" customFormat="1" ht="31.5">
      <c r="A82" s="61" t="s">
        <v>332</v>
      </c>
      <c r="B82" s="126">
        <v>706</v>
      </c>
      <c r="C82" s="62" t="s">
        <v>45</v>
      </c>
      <c r="D82" s="62" t="s">
        <v>333</v>
      </c>
      <c r="E82" s="164">
        <v>270000</v>
      </c>
      <c r="F82" s="214"/>
      <c r="G82" s="218"/>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row>
    <row r="83" spans="1:7" ht="63">
      <c r="A83" s="61" t="s">
        <v>942</v>
      </c>
      <c r="B83" s="126">
        <v>706</v>
      </c>
      <c r="C83" s="62" t="s">
        <v>488</v>
      </c>
      <c r="D83" s="62"/>
      <c r="E83" s="164">
        <v>0</v>
      </c>
      <c r="F83" s="214"/>
      <c r="G83" s="218"/>
    </row>
    <row r="84" spans="1:53" s="239" customFormat="1" ht="31.5">
      <c r="A84" s="61" t="s">
        <v>137</v>
      </c>
      <c r="B84" s="126">
        <v>706</v>
      </c>
      <c r="C84" s="62" t="s">
        <v>135</v>
      </c>
      <c r="D84" s="62"/>
      <c r="E84" s="164">
        <f>E87+E85</f>
        <v>17449600</v>
      </c>
      <c r="F84" s="214"/>
      <c r="G84" s="218"/>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row>
    <row r="85" spans="1:53" s="239" customFormat="1" ht="15.75">
      <c r="A85" s="61" t="s">
        <v>530</v>
      </c>
      <c r="B85" s="126">
        <v>706</v>
      </c>
      <c r="C85" s="62" t="s">
        <v>531</v>
      </c>
      <c r="D85" s="62"/>
      <c r="E85" s="164">
        <f>E86</f>
        <v>70000</v>
      </c>
      <c r="F85" s="214"/>
      <c r="G85" s="218"/>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row>
    <row r="86" spans="1:53" s="239" customFormat="1" ht="31.5">
      <c r="A86" s="61" t="s">
        <v>350</v>
      </c>
      <c r="B86" s="126">
        <v>706</v>
      </c>
      <c r="C86" s="62" t="s">
        <v>531</v>
      </c>
      <c r="D86" s="62" t="s">
        <v>326</v>
      </c>
      <c r="E86" s="164">
        <v>70000</v>
      </c>
      <c r="F86" s="214"/>
      <c r="G86" s="218"/>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row>
    <row r="87" spans="1:53" s="239" customFormat="1" ht="47.25">
      <c r="A87" s="61" t="s">
        <v>301</v>
      </c>
      <c r="B87" s="126">
        <v>706</v>
      </c>
      <c r="C87" s="62" t="s">
        <v>46</v>
      </c>
      <c r="D87" s="62"/>
      <c r="E87" s="164">
        <f>E88+E89+E90</f>
        <v>17379600</v>
      </c>
      <c r="F87" s="214"/>
      <c r="G87" s="218"/>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row>
    <row r="88" spans="1:53" s="239" customFormat="1" ht="47.25">
      <c r="A88" s="61" t="s">
        <v>324</v>
      </c>
      <c r="B88" s="126">
        <v>706</v>
      </c>
      <c r="C88" s="62" t="s">
        <v>46</v>
      </c>
      <c r="D88" s="62" t="s">
        <v>325</v>
      </c>
      <c r="E88" s="164">
        <v>13720600</v>
      </c>
      <c r="F88" s="214"/>
      <c r="G88" s="218"/>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row>
    <row r="89" spans="1:53" s="239" customFormat="1" ht="31.5">
      <c r="A89" s="61" t="s">
        <v>350</v>
      </c>
      <c r="B89" s="126">
        <v>706</v>
      </c>
      <c r="C89" s="62" t="s">
        <v>46</v>
      </c>
      <c r="D89" s="62" t="s">
        <v>326</v>
      </c>
      <c r="E89" s="164">
        <v>3526000</v>
      </c>
      <c r="F89" s="214"/>
      <c r="G89" s="218"/>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row>
    <row r="90" spans="1:53" s="239" customFormat="1" ht="15.75">
      <c r="A90" s="61" t="s">
        <v>327</v>
      </c>
      <c r="B90" s="126">
        <v>706</v>
      </c>
      <c r="C90" s="62" t="s">
        <v>46</v>
      </c>
      <c r="D90" s="62" t="s">
        <v>328</v>
      </c>
      <c r="E90" s="164">
        <v>133000</v>
      </c>
      <c r="F90" s="214"/>
      <c r="G90" s="218"/>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row>
    <row r="91" spans="1:53" s="239" customFormat="1" ht="66" customHeight="1">
      <c r="A91" s="61" t="s">
        <v>744</v>
      </c>
      <c r="B91" s="126">
        <v>706</v>
      </c>
      <c r="C91" s="62" t="s">
        <v>136</v>
      </c>
      <c r="D91" s="62"/>
      <c r="E91" s="164">
        <f>E102+E104+E106+E108+E110+E113+E92+E94+E96+E98+E100</f>
        <v>106913825.15</v>
      </c>
      <c r="F91" s="214"/>
      <c r="G91" s="218"/>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row>
    <row r="92" spans="1:53" s="239" customFormat="1" ht="47.25">
      <c r="A92" s="61" t="s">
        <v>545</v>
      </c>
      <c r="B92" s="126">
        <v>706</v>
      </c>
      <c r="C92" s="62" t="s">
        <v>546</v>
      </c>
      <c r="D92" s="62"/>
      <c r="E92" s="164">
        <f>E93</f>
        <v>46679731.2</v>
      </c>
      <c r="F92" s="214"/>
      <c r="G92" s="218"/>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row>
    <row r="93" spans="1:53" s="239" customFormat="1" ht="31.5">
      <c r="A93" s="61" t="s">
        <v>332</v>
      </c>
      <c r="B93" s="126">
        <v>706</v>
      </c>
      <c r="C93" s="62" t="s">
        <v>546</v>
      </c>
      <c r="D93" s="62" t="s">
        <v>333</v>
      </c>
      <c r="E93" s="164">
        <v>46679731.2</v>
      </c>
      <c r="F93" s="214"/>
      <c r="G93" s="218"/>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row>
    <row r="94" spans="1:53" s="239" customFormat="1" ht="47.25">
      <c r="A94" s="61" t="s">
        <v>466</v>
      </c>
      <c r="B94" s="126">
        <v>706</v>
      </c>
      <c r="C94" s="62" t="s">
        <v>33</v>
      </c>
      <c r="D94" s="62"/>
      <c r="E94" s="164">
        <f>E95</f>
        <v>12580630.2</v>
      </c>
      <c r="F94" s="214"/>
      <c r="G94" s="218"/>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row>
    <row r="95" spans="1:53" s="239" customFormat="1" ht="31.5">
      <c r="A95" s="61" t="s">
        <v>332</v>
      </c>
      <c r="B95" s="126">
        <v>706</v>
      </c>
      <c r="C95" s="62" t="s">
        <v>33</v>
      </c>
      <c r="D95" s="62" t="s">
        <v>333</v>
      </c>
      <c r="E95" s="164">
        <v>12580630.2</v>
      </c>
      <c r="F95" s="214"/>
      <c r="G95" s="218"/>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row>
    <row r="96" spans="1:53" s="239" customFormat="1" ht="63">
      <c r="A96" s="61" t="s">
        <v>995</v>
      </c>
      <c r="B96" s="126">
        <v>706</v>
      </c>
      <c r="C96" s="62" t="s">
        <v>996</v>
      </c>
      <c r="D96" s="62"/>
      <c r="E96" s="164">
        <f>E97</f>
        <v>1179283</v>
      </c>
      <c r="F96" s="214"/>
      <c r="G96" s="218"/>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row>
    <row r="97" spans="1:53" s="239" customFormat="1" ht="31.5">
      <c r="A97" s="61" t="s">
        <v>332</v>
      </c>
      <c r="B97" s="126">
        <v>706</v>
      </c>
      <c r="C97" s="62" t="s">
        <v>996</v>
      </c>
      <c r="D97" s="62" t="s">
        <v>333</v>
      </c>
      <c r="E97" s="164">
        <v>1179283</v>
      </c>
      <c r="F97" s="214"/>
      <c r="G97" s="218"/>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row>
    <row r="98" spans="1:53" s="239" customFormat="1" ht="94.5">
      <c r="A98" s="290" t="s">
        <v>1232</v>
      </c>
      <c r="B98" s="126">
        <v>706</v>
      </c>
      <c r="C98" s="292" t="s">
        <v>1233</v>
      </c>
      <c r="D98" s="292"/>
      <c r="E98" s="164">
        <f>E99</f>
        <v>239761.94</v>
      </c>
      <c r="F98" s="214"/>
      <c r="G98" s="218"/>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row>
    <row r="99" spans="1:53" s="239" customFormat="1" ht="31.5">
      <c r="A99" s="290" t="s">
        <v>332</v>
      </c>
      <c r="B99" s="126">
        <v>706</v>
      </c>
      <c r="C99" s="292" t="s">
        <v>1233</v>
      </c>
      <c r="D99" s="292" t="s">
        <v>333</v>
      </c>
      <c r="E99" s="164">
        <v>239761.94</v>
      </c>
      <c r="F99" s="214"/>
      <c r="G99" s="218"/>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row>
    <row r="100" spans="1:53" s="239" customFormat="1" ht="47.25">
      <c r="A100" s="290" t="s">
        <v>1219</v>
      </c>
      <c r="B100" s="126">
        <v>706</v>
      </c>
      <c r="C100" s="292" t="s">
        <v>1220</v>
      </c>
      <c r="D100" s="292"/>
      <c r="E100" s="164">
        <f>E101</f>
        <v>131050.8</v>
      </c>
      <c r="F100" s="214"/>
      <c r="G100" s="218"/>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row>
    <row r="101" spans="1:53" s="239" customFormat="1" ht="31.5">
      <c r="A101" s="290" t="s">
        <v>332</v>
      </c>
      <c r="B101" s="126">
        <v>706</v>
      </c>
      <c r="C101" s="292" t="s">
        <v>1220</v>
      </c>
      <c r="D101" s="292" t="s">
        <v>333</v>
      </c>
      <c r="E101" s="164">
        <v>131050.8</v>
      </c>
      <c r="F101" s="214"/>
      <c r="G101" s="218"/>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row>
    <row r="102" spans="1:53" s="239" customFormat="1" ht="15.75">
      <c r="A102" s="61" t="s">
        <v>114</v>
      </c>
      <c r="B102" s="126">
        <v>706</v>
      </c>
      <c r="C102" s="62" t="s">
        <v>220</v>
      </c>
      <c r="D102" s="62"/>
      <c r="E102" s="164">
        <f>E103</f>
        <v>1480000</v>
      </c>
      <c r="F102" s="214"/>
      <c r="G102" s="218"/>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row>
    <row r="103" spans="1:53" s="239" customFormat="1" ht="31.5">
      <c r="A103" s="61" t="s">
        <v>332</v>
      </c>
      <c r="B103" s="126">
        <v>706</v>
      </c>
      <c r="C103" s="62" t="s">
        <v>220</v>
      </c>
      <c r="D103" s="62" t="s">
        <v>333</v>
      </c>
      <c r="E103" s="164">
        <v>1480000</v>
      </c>
      <c r="F103" s="214"/>
      <c r="G103" s="218"/>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row>
    <row r="104" spans="1:53" s="239" customFormat="1" ht="31.5">
      <c r="A104" s="61" t="s">
        <v>115</v>
      </c>
      <c r="B104" s="126">
        <v>706</v>
      </c>
      <c r="C104" s="62" t="s">
        <v>221</v>
      </c>
      <c r="D104" s="62"/>
      <c r="E104" s="164">
        <f>E105</f>
        <v>9796000</v>
      </c>
      <c r="F104" s="214"/>
      <c r="G104" s="218"/>
      <c r="H104" s="145"/>
      <c r="I104" s="145"/>
      <c r="J104" s="145"/>
      <c r="K104" s="145"/>
      <c r="L104" s="145"/>
      <c r="M104" s="145"/>
      <c r="N104" s="145"/>
      <c r="O104" s="145"/>
      <c r="P104" s="145"/>
      <c r="Q104" s="145"/>
      <c r="R104" s="145"/>
      <c r="S104" s="145"/>
      <c r="T104" s="145"/>
      <c r="U104" s="145"/>
      <c r="V104" s="145"/>
      <c r="W104" s="145"/>
      <c r="X104" s="145"/>
      <c r="Y104" s="145"/>
      <c r="Z104" s="145"/>
      <c r="AA104" s="145"/>
      <c r="AB104" s="145"/>
      <c r="AC104" s="145"/>
      <c r="AD104" s="145"/>
      <c r="AE104" s="145"/>
      <c r="AF104" s="145"/>
      <c r="AG104" s="145"/>
      <c r="AH104" s="145"/>
      <c r="AI104" s="145"/>
      <c r="AJ104" s="145"/>
      <c r="AK104" s="145"/>
      <c r="AL104" s="145"/>
      <c r="AM104" s="145"/>
      <c r="AN104" s="145"/>
      <c r="AO104" s="145"/>
      <c r="AP104" s="145"/>
      <c r="AQ104" s="145"/>
      <c r="AR104" s="145"/>
      <c r="AS104" s="145"/>
      <c r="AT104" s="145"/>
      <c r="AU104" s="145"/>
      <c r="AV104" s="145"/>
      <c r="AW104" s="145"/>
      <c r="AX104" s="145"/>
      <c r="AY104" s="145"/>
      <c r="AZ104" s="145"/>
      <c r="BA104" s="145"/>
    </row>
    <row r="105" spans="1:53" s="239" customFormat="1" ht="31.5">
      <c r="A105" s="61" t="s">
        <v>332</v>
      </c>
      <c r="B105" s="126">
        <v>706</v>
      </c>
      <c r="C105" s="62" t="s">
        <v>221</v>
      </c>
      <c r="D105" s="62" t="s">
        <v>333</v>
      </c>
      <c r="E105" s="164">
        <v>9796000</v>
      </c>
      <c r="F105" s="214"/>
      <c r="G105" s="218"/>
      <c r="H105" s="145"/>
      <c r="I105" s="145"/>
      <c r="J105" s="145"/>
      <c r="K105" s="145"/>
      <c r="L105" s="145"/>
      <c r="M105" s="145"/>
      <c r="N105" s="145"/>
      <c r="O105" s="145"/>
      <c r="P105" s="145"/>
      <c r="Q105" s="145"/>
      <c r="R105" s="145"/>
      <c r="S105" s="145"/>
      <c r="T105" s="145"/>
      <c r="U105" s="145"/>
      <c r="V105" s="145"/>
      <c r="W105" s="145"/>
      <c r="X105" s="145"/>
      <c r="Y105" s="145"/>
      <c r="Z105" s="145"/>
      <c r="AA105" s="145"/>
      <c r="AB105" s="145"/>
      <c r="AC105" s="145"/>
      <c r="AD105" s="145"/>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row>
    <row r="106" spans="1:53" s="239" customFormat="1" ht="78.75">
      <c r="A106" s="61" t="s">
        <v>200</v>
      </c>
      <c r="B106" s="126">
        <v>706</v>
      </c>
      <c r="C106" s="62" t="s">
        <v>47</v>
      </c>
      <c r="D106" s="201"/>
      <c r="E106" s="164">
        <f>E107</f>
        <v>21760683.37</v>
      </c>
      <c r="F106" s="214"/>
      <c r="G106" s="218"/>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145"/>
      <c r="AS106" s="145"/>
      <c r="AT106" s="145"/>
      <c r="AU106" s="145"/>
      <c r="AV106" s="145"/>
      <c r="AW106" s="145"/>
      <c r="AX106" s="145"/>
      <c r="AY106" s="145"/>
      <c r="AZ106" s="145"/>
      <c r="BA106" s="145"/>
    </row>
    <row r="107" spans="1:53" s="239" customFormat="1" ht="31.5">
      <c r="A107" s="61" t="s">
        <v>332</v>
      </c>
      <c r="B107" s="126">
        <v>706</v>
      </c>
      <c r="C107" s="62" t="s">
        <v>47</v>
      </c>
      <c r="D107" s="62" t="s">
        <v>333</v>
      </c>
      <c r="E107" s="164">
        <v>21760683.37</v>
      </c>
      <c r="F107" s="214"/>
      <c r="G107" s="218"/>
      <c r="H107" s="145"/>
      <c r="I107" s="145"/>
      <c r="J107" s="145"/>
      <c r="K107" s="145"/>
      <c r="L107" s="145"/>
      <c r="M107" s="145"/>
      <c r="N107" s="145"/>
      <c r="O107" s="145"/>
      <c r="P107" s="145"/>
      <c r="Q107" s="145"/>
      <c r="R107" s="145"/>
      <c r="S107" s="145"/>
      <c r="T107" s="145"/>
      <c r="U107" s="145"/>
      <c r="V107" s="145"/>
      <c r="W107" s="145"/>
      <c r="X107" s="145"/>
      <c r="Y107" s="145"/>
      <c r="Z107" s="145"/>
      <c r="AA107" s="145"/>
      <c r="AB107" s="145"/>
      <c r="AC107" s="145"/>
      <c r="AD107" s="145"/>
      <c r="AE107" s="145"/>
      <c r="AF107" s="145"/>
      <c r="AG107" s="145"/>
      <c r="AH107" s="145"/>
      <c r="AI107" s="145"/>
      <c r="AJ107" s="145"/>
      <c r="AK107" s="145"/>
      <c r="AL107" s="145"/>
      <c r="AM107" s="145"/>
      <c r="AN107" s="145"/>
      <c r="AO107" s="145"/>
      <c r="AP107" s="145"/>
      <c r="AQ107" s="145"/>
      <c r="AR107" s="145"/>
      <c r="AS107" s="145"/>
      <c r="AT107" s="145"/>
      <c r="AU107" s="145"/>
      <c r="AV107" s="145"/>
      <c r="AW107" s="145"/>
      <c r="AX107" s="145"/>
      <c r="AY107" s="145"/>
      <c r="AZ107" s="145"/>
      <c r="BA107" s="145"/>
    </row>
    <row r="108" spans="1:53" s="239" customFormat="1" ht="47.25">
      <c r="A108" s="61" t="s">
        <v>363</v>
      </c>
      <c r="B108" s="126">
        <v>706</v>
      </c>
      <c r="C108" s="62" t="s">
        <v>48</v>
      </c>
      <c r="D108" s="62"/>
      <c r="E108" s="164">
        <f>E109</f>
        <v>8832066.1</v>
      </c>
      <c r="F108" s="195"/>
      <c r="G108" s="218"/>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row>
    <row r="109" spans="1:53" s="239" customFormat="1" ht="31.5">
      <c r="A109" s="61" t="s">
        <v>332</v>
      </c>
      <c r="B109" s="126">
        <v>706</v>
      </c>
      <c r="C109" s="62" t="s">
        <v>48</v>
      </c>
      <c r="D109" s="62" t="s">
        <v>333</v>
      </c>
      <c r="E109" s="164">
        <v>8832066.1</v>
      </c>
      <c r="F109" s="195"/>
      <c r="G109" s="218"/>
      <c r="H109" s="145"/>
      <c r="I109" s="145"/>
      <c r="J109" s="145"/>
      <c r="K109" s="145"/>
      <c r="L109" s="145"/>
      <c r="M109" s="145"/>
      <c r="N109" s="145"/>
      <c r="O109" s="145"/>
      <c r="P109" s="145"/>
      <c r="Q109" s="145"/>
      <c r="R109" s="145"/>
      <c r="S109" s="145"/>
      <c r="T109" s="145"/>
      <c r="U109" s="145"/>
      <c r="V109" s="145"/>
      <c r="W109" s="145"/>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45"/>
      <c r="AT109" s="145"/>
      <c r="AU109" s="145"/>
      <c r="AV109" s="145"/>
      <c r="AW109" s="145"/>
      <c r="AX109" s="145"/>
      <c r="AY109" s="145"/>
      <c r="AZ109" s="145"/>
      <c r="BA109" s="145"/>
    </row>
    <row r="110" spans="1:53" s="239" customFormat="1" ht="63">
      <c r="A110" s="61" t="s">
        <v>364</v>
      </c>
      <c r="B110" s="126">
        <v>706</v>
      </c>
      <c r="C110" s="62" t="s">
        <v>49</v>
      </c>
      <c r="D110" s="62"/>
      <c r="E110" s="164">
        <f>E112+E111</f>
        <v>3610126.54</v>
      </c>
      <c r="F110" s="195"/>
      <c r="G110" s="218"/>
      <c r="H110" s="145"/>
      <c r="I110" s="145"/>
      <c r="J110" s="145"/>
      <c r="K110" s="145"/>
      <c r="L110" s="145"/>
      <c r="M110" s="145"/>
      <c r="N110" s="145"/>
      <c r="O110" s="145"/>
      <c r="P110" s="145"/>
      <c r="Q110" s="145"/>
      <c r="R110" s="145"/>
      <c r="S110" s="145"/>
      <c r="T110" s="145"/>
      <c r="U110" s="145"/>
      <c r="V110" s="145"/>
      <c r="W110" s="145"/>
      <c r="X110" s="145"/>
      <c r="Y110" s="145"/>
      <c r="Z110" s="145"/>
      <c r="AA110" s="145"/>
      <c r="AB110" s="145"/>
      <c r="AC110" s="145"/>
      <c r="AD110" s="145"/>
      <c r="AE110" s="145"/>
      <c r="AF110" s="145"/>
      <c r="AG110" s="145"/>
      <c r="AH110" s="145"/>
      <c r="AI110" s="145"/>
      <c r="AJ110" s="145"/>
      <c r="AK110" s="145"/>
      <c r="AL110" s="145"/>
      <c r="AM110" s="145"/>
      <c r="AN110" s="145"/>
      <c r="AO110" s="145"/>
      <c r="AP110" s="145"/>
      <c r="AQ110" s="145"/>
      <c r="AR110" s="145"/>
      <c r="AS110" s="145"/>
      <c r="AT110" s="145"/>
      <c r="AU110" s="145"/>
      <c r="AV110" s="145"/>
      <c r="AW110" s="145"/>
      <c r="AX110" s="145"/>
      <c r="AY110" s="145"/>
      <c r="AZ110" s="145"/>
      <c r="BA110" s="145"/>
    </row>
    <row r="111" spans="1:53" s="239" customFormat="1" ht="31.5">
      <c r="A111" s="61" t="s">
        <v>350</v>
      </c>
      <c r="B111" s="126">
        <v>706</v>
      </c>
      <c r="C111" s="62" t="s">
        <v>49</v>
      </c>
      <c r="D111" s="62" t="s">
        <v>326</v>
      </c>
      <c r="E111" s="164">
        <v>648.94</v>
      </c>
      <c r="F111" s="195"/>
      <c r="G111" s="218"/>
      <c r="H111" s="145"/>
      <c r="I111" s="145"/>
      <c r="J111" s="145"/>
      <c r="K111" s="145"/>
      <c r="L111" s="145"/>
      <c r="M111" s="145"/>
      <c r="N111" s="145"/>
      <c r="O111" s="145"/>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5"/>
      <c r="AW111" s="145"/>
      <c r="AX111" s="145"/>
      <c r="AY111" s="145"/>
      <c r="AZ111" s="145"/>
      <c r="BA111" s="145"/>
    </row>
    <row r="112" spans="1:53" s="239" customFormat="1" ht="31.5">
      <c r="A112" s="61" t="s">
        <v>332</v>
      </c>
      <c r="B112" s="126">
        <v>706</v>
      </c>
      <c r="C112" s="62" t="s">
        <v>49</v>
      </c>
      <c r="D112" s="62" t="s">
        <v>336</v>
      </c>
      <c r="E112" s="164">
        <v>3609477.6</v>
      </c>
      <c r="F112" s="195"/>
      <c r="G112" s="218"/>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row>
    <row r="113" spans="1:53" s="239" customFormat="1" ht="63">
      <c r="A113" s="61" t="s">
        <v>462</v>
      </c>
      <c r="B113" s="126">
        <v>706</v>
      </c>
      <c r="C113" s="62" t="s">
        <v>461</v>
      </c>
      <c r="D113" s="62"/>
      <c r="E113" s="164">
        <f>E114</f>
        <v>624492</v>
      </c>
      <c r="F113" s="195"/>
      <c r="G113" s="218"/>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row>
    <row r="114" spans="1:53" s="239" customFormat="1" ht="36" customHeight="1">
      <c r="A114" s="61" t="s">
        <v>332</v>
      </c>
      <c r="B114" s="126">
        <v>706</v>
      </c>
      <c r="C114" s="62" t="s">
        <v>461</v>
      </c>
      <c r="D114" s="62" t="s">
        <v>336</v>
      </c>
      <c r="E114" s="164">
        <v>624492</v>
      </c>
      <c r="F114" s="195"/>
      <c r="G114" s="218"/>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row>
    <row r="115" spans="1:53" s="239" customFormat="1" ht="47.25">
      <c r="A115" s="61" t="s">
        <v>57</v>
      </c>
      <c r="B115" s="126">
        <v>706</v>
      </c>
      <c r="C115" s="62" t="s">
        <v>138</v>
      </c>
      <c r="D115" s="62"/>
      <c r="E115" s="164">
        <f>E121+E119+E116</f>
        <v>49875033.47</v>
      </c>
      <c r="F115" s="195"/>
      <c r="G115" s="218"/>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row>
    <row r="116" spans="1:7" ht="31.5">
      <c r="A116" s="61" t="s">
        <v>352</v>
      </c>
      <c r="B116" s="126">
        <v>706</v>
      </c>
      <c r="C116" s="62" t="s">
        <v>920</v>
      </c>
      <c r="D116" s="62"/>
      <c r="E116" s="164">
        <f>E117+E118</f>
        <v>5890000</v>
      </c>
      <c r="G116" s="218"/>
    </row>
    <row r="117" spans="1:7" ht="47.25">
      <c r="A117" s="61" t="s">
        <v>324</v>
      </c>
      <c r="B117" s="126">
        <v>706</v>
      </c>
      <c r="C117" s="62" t="s">
        <v>920</v>
      </c>
      <c r="D117" s="62" t="s">
        <v>325</v>
      </c>
      <c r="E117" s="164">
        <v>5109400</v>
      </c>
      <c r="G117" s="218"/>
    </row>
    <row r="118" spans="1:7" ht="31.5">
      <c r="A118" s="61" t="s">
        <v>350</v>
      </c>
      <c r="B118" s="126">
        <v>706</v>
      </c>
      <c r="C118" s="62" t="s">
        <v>920</v>
      </c>
      <c r="D118" s="62" t="s">
        <v>326</v>
      </c>
      <c r="E118" s="164">
        <v>780600</v>
      </c>
      <c r="G118" s="218"/>
    </row>
    <row r="119" spans="1:53" s="239" customFormat="1" ht="130.5" customHeight="1">
      <c r="A119" s="61" t="s">
        <v>486</v>
      </c>
      <c r="B119" s="126">
        <v>706</v>
      </c>
      <c r="C119" s="62" t="s">
        <v>745</v>
      </c>
      <c r="D119" s="62"/>
      <c r="E119" s="164">
        <f>E120</f>
        <v>389870.4</v>
      </c>
      <c r="F119" s="214"/>
      <c r="G119" s="218"/>
      <c r="H119" s="145"/>
      <c r="I119" s="145"/>
      <c r="J119" s="145"/>
      <c r="K119" s="145"/>
      <c r="L119" s="145"/>
      <c r="M119" s="145"/>
      <c r="N119" s="145"/>
      <c r="O119" s="145"/>
      <c r="P119" s="145"/>
      <c r="Q119" s="145"/>
      <c r="R119" s="145"/>
      <c r="S119" s="145"/>
      <c r="T119" s="145"/>
      <c r="U119" s="145"/>
      <c r="V119" s="145"/>
      <c r="W119" s="145"/>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45"/>
      <c r="AT119" s="145"/>
      <c r="AU119" s="145"/>
      <c r="AV119" s="145"/>
      <c r="AW119" s="145"/>
      <c r="AX119" s="145"/>
      <c r="AY119" s="145"/>
      <c r="AZ119" s="145"/>
      <c r="BA119" s="145"/>
    </row>
    <row r="120" spans="1:53" s="239" customFormat="1" ht="15.75">
      <c r="A120" s="61" t="s">
        <v>337</v>
      </c>
      <c r="B120" s="126">
        <v>706</v>
      </c>
      <c r="C120" s="234" t="s">
        <v>745</v>
      </c>
      <c r="D120" s="234" t="s">
        <v>336</v>
      </c>
      <c r="E120" s="156">
        <v>389870.4</v>
      </c>
      <c r="F120" s="195"/>
      <c r="G120" s="218"/>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row>
    <row r="121" spans="1:53" s="239" customFormat="1" ht="162.75" customHeight="1">
      <c r="A121" s="61" t="s">
        <v>201</v>
      </c>
      <c r="B121" s="126">
        <v>706</v>
      </c>
      <c r="C121" s="62" t="s">
        <v>226</v>
      </c>
      <c r="D121" s="201"/>
      <c r="E121" s="164">
        <f>E122</f>
        <v>43595163.07</v>
      </c>
      <c r="F121" s="195"/>
      <c r="G121" s="218"/>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row>
    <row r="122" spans="1:7" ht="15.75">
      <c r="A122" s="61" t="s">
        <v>337</v>
      </c>
      <c r="B122" s="126">
        <v>706</v>
      </c>
      <c r="C122" s="62" t="s">
        <v>226</v>
      </c>
      <c r="D122" s="62" t="s">
        <v>336</v>
      </c>
      <c r="E122" s="164">
        <v>43595163.07</v>
      </c>
      <c r="F122" s="250"/>
      <c r="G122" s="218"/>
    </row>
    <row r="123" spans="1:53" s="239" customFormat="1" ht="47.25">
      <c r="A123" s="148" t="s">
        <v>144</v>
      </c>
      <c r="B123" s="235">
        <v>706</v>
      </c>
      <c r="C123" s="203" t="s">
        <v>145</v>
      </c>
      <c r="D123" s="203"/>
      <c r="E123" s="169">
        <f>E124+E127+E131</f>
        <v>57647600</v>
      </c>
      <c r="F123" s="195"/>
      <c r="G123" s="218"/>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row>
    <row r="124" spans="1:53" s="239" customFormat="1" ht="31.5">
      <c r="A124" s="61" t="s">
        <v>146</v>
      </c>
      <c r="B124" s="126">
        <v>706</v>
      </c>
      <c r="C124" s="62" t="s">
        <v>147</v>
      </c>
      <c r="D124" s="62"/>
      <c r="E124" s="164">
        <f>E125</f>
        <v>14382200</v>
      </c>
      <c r="F124" s="195"/>
      <c r="G124" s="218"/>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row>
    <row r="125" spans="1:53" s="239" customFormat="1" ht="15.75">
      <c r="A125" s="61" t="s">
        <v>338</v>
      </c>
      <c r="B125" s="126">
        <v>706</v>
      </c>
      <c r="C125" s="62" t="s">
        <v>148</v>
      </c>
      <c r="D125" s="62"/>
      <c r="E125" s="164">
        <f>E126</f>
        <v>14382200</v>
      </c>
      <c r="F125" s="195"/>
      <c r="G125" s="218"/>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row>
    <row r="126" spans="1:53" s="239" customFormat="1" ht="33" customHeight="1">
      <c r="A126" s="61" t="s">
        <v>332</v>
      </c>
      <c r="B126" s="126">
        <v>706</v>
      </c>
      <c r="C126" s="62" t="s">
        <v>148</v>
      </c>
      <c r="D126" s="62" t="s">
        <v>333</v>
      </c>
      <c r="E126" s="164">
        <v>14382200</v>
      </c>
      <c r="F126" s="195"/>
      <c r="G126" s="218"/>
      <c r="H126" s="145"/>
      <c r="I126" s="145"/>
      <c r="J126" s="145"/>
      <c r="K126" s="145"/>
      <c r="L126" s="145"/>
      <c r="M126" s="145"/>
      <c r="N126" s="145"/>
      <c r="O126" s="145"/>
      <c r="P126" s="145"/>
      <c r="Q126" s="145"/>
      <c r="R126" s="145"/>
      <c r="S126" s="145"/>
      <c r="T126" s="145"/>
      <c r="U126" s="145"/>
      <c r="V126" s="145"/>
      <c r="W126" s="145"/>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45"/>
      <c r="AT126" s="145"/>
      <c r="AU126" s="145"/>
      <c r="AV126" s="145"/>
      <c r="AW126" s="145"/>
      <c r="AX126" s="145"/>
      <c r="AY126" s="145"/>
      <c r="AZ126" s="145"/>
      <c r="BA126" s="145"/>
    </row>
    <row r="127" spans="1:53" s="239" customFormat="1" ht="31.5">
      <c r="A127" s="61" t="s">
        <v>149</v>
      </c>
      <c r="B127" s="126">
        <v>706</v>
      </c>
      <c r="C127" s="62" t="s">
        <v>150</v>
      </c>
      <c r="D127" s="62"/>
      <c r="E127" s="164">
        <f>E128</f>
        <v>40765400</v>
      </c>
      <c r="F127" s="195"/>
      <c r="G127" s="218"/>
      <c r="H127" s="145"/>
      <c r="I127" s="145"/>
      <c r="J127" s="145"/>
      <c r="K127" s="145"/>
      <c r="L127" s="145"/>
      <c r="M127" s="145"/>
      <c r="N127" s="145"/>
      <c r="O127" s="145"/>
      <c r="P127" s="145"/>
      <c r="Q127" s="145"/>
      <c r="R127" s="145"/>
      <c r="S127" s="145"/>
      <c r="T127" s="145"/>
      <c r="U127" s="145"/>
      <c r="V127" s="145"/>
      <c r="W127" s="145"/>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45"/>
      <c r="AT127" s="145"/>
      <c r="AU127" s="145"/>
      <c r="AV127" s="145"/>
      <c r="AW127" s="145"/>
      <c r="AX127" s="145"/>
      <c r="AY127" s="145"/>
      <c r="AZ127" s="145"/>
      <c r="BA127" s="145"/>
    </row>
    <row r="128" spans="1:53" s="239" customFormat="1" ht="15.75">
      <c r="A128" s="61" t="s">
        <v>516</v>
      </c>
      <c r="B128" s="126">
        <v>706</v>
      </c>
      <c r="C128" s="62" t="s">
        <v>515</v>
      </c>
      <c r="D128" s="62"/>
      <c r="E128" s="164">
        <f>E129</f>
        <v>40765400</v>
      </c>
      <c r="F128" s="195"/>
      <c r="G128" s="218"/>
      <c r="H128" s="145"/>
      <c r="I128" s="145"/>
      <c r="J128" s="145"/>
      <c r="K128" s="145"/>
      <c r="L128" s="145"/>
      <c r="M128" s="145"/>
      <c r="N128" s="145"/>
      <c r="O128" s="145"/>
      <c r="P128" s="145"/>
      <c r="Q128" s="145"/>
      <c r="R128" s="145"/>
      <c r="S128" s="145"/>
      <c r="T128" s="145"/>
      <c r="U128" s="145"/>
      <c r="V128" s="145"/>
      <c r="W128" s="145"/>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45"/>
      <c r="AT128" s="145"/>
      <c r="AU128" s="145"/>
      <c r="AV128" s="145"/>
      <c r="AW128" s="145"/>
      <c r="AX128" s="145"/>
      <c r="AY128" s="145"/>
      <c r="AZ128" s="145"/>
      <c r="BA128" s="145"/>
    </row>
    <row r="129" spans="1:53" s="239" customFormat="1" ht="31.5">
      <c r="A129" s="61" t="s">
        <v>332</v>
      </c>
      <c r="B129" s="126">
        <v>706</v>
      </c>
      <c r="C129" s="62" t="s">
        <v>515</v>
      </c>
      <c r="D129" s="62" t="s">
        <v>333</v>
      </c>
      <c r="E129" s="164">
        <v>40765400</v>
      </c>
      <c r="F129" s="195"/>
      <c r="G129" s="218"/>
      <c r="H129" s="145"/>
      <c r="I129" s="145"/>
      <c r="J129" s="145"/>
      <c r="K129" s="145"/>
      <c r="L129" s="145"/>
      <c r="M129" s="145"/>
      <c r="N129" s="145"/>
      <c r="O129" s="145"/>
      <c r="P129" s="145"/>
      <c r="Q129" s="145"/>
      <c r="R129" s="145"/>
      <c r="S129" s="145"/>
      <c r="T129" s="145"/>
      <c r="U129" s="145"/>
      <c r="V129" s="145"/>
      <c r="W129" s="145"/>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45"/>
      <c r="AT129" s="145"/>
      <c r="AU129" s="145"/>
      <c r="AV129" s="145"/>
      <c r="AW129" s="145"/>
      <c r="AX129" s="145"/>
      <c r="AY129" s="145"/>
      <c r="AZ129" s="145"/>
      <c r="BA129" s="145"/>
    </row>
    <row r="130" spans="1:53" s="239" customFormat="1" ht="36" customHeight="1">
      <c r="A130" s="61" t="s">
        <v>944</v>
      </c>
      <c r="B130" s="126">
        <v>706</v>
      </c>
      <c r="C130" s="62" t="s">
        <v>151</v>
      </c>
      <c r="D130" s="62"/>
      <c r="E130" s="164">
        <v>0</v>
      </c>
      <c r="F130" s="195"/>
      <c r="G130" s="218"/>
      <c r="H130" s="145"/>
      <c r="I130" s="145"/>
      <c r="J130" s="145"/>
      <c r="K130" s="145"/>
      <c r="L130" s="145"/>
      <c r="M130" s="145"/>
      <c r="N130" s="145"/>
      <c r="O130" s="145"/>
      <c r="P130" s="145"/>
      <c r="Q130" s="145"/>
      <c r="R130" s="145"/>
      <c r="S130" s="145"/>
      <c r="T130" s="145"/>
      <c r="U130" s="145"/>
      <c r="V130" s="145"/>
      <c r="W130" s="145"/>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row>
    <row r="131" spans="1:53" s="239" customFormat="1" ht="47.25" customHeight="1">
      <c r="A131" s="61" t="s">
        <v>719</v>
      </c>
      <c r="B131" s="126">
        <v>706</v>
      </c>
      <c r="C131" s="62" t="s">
        <v>943</v>
      </c>
      <c r="D131" s="62"/>
      <c r="E131" s="164">
        <f>E132</f>
        <v>2500000</v>
      </c>
      <c r="F131" s="195"/>
      <c r="G131" s="218"/>
      <c r="H131" s="145"/>
      <c r="I131" s="145"/>
      <c r="J131" s="14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5"/>
      <c r="AW131" s="145"/>
      <c r="AX131" s="145"/>
      <c r="AY131" s="145"/>
      <c r="AZ131" s="145"/>
      <c r="BA131" s="145"/>
    </row>
    <row r="132" spans="1:53" s="239" customFormat="1" ht="15.75">
      <c r="A132" s="61" t="s">
        <v>283</v>
      </c>
      <c r="B132" s="126">
        <v>706</v>
      </c>
      <c r="C132" s="62" t="s">
        <v>978</v>
      </c>
      <c r="D132" s="62"/>
      <c r="E132" s="164">
        <f>E133</f>
        <v>2500000</v>
      </c>
      <c r="F132" s="195"/>
      <c r="G132" s="218"/>
      <c r="H132" s="145"/>
      <c r="I132" s="145"/>
      <c r="J132" s="14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45"/>
      <c r="AT132" s="145"/>
      <c r="AU132" s="145"/>
      <c r="AV132" s="145"/>
      <c r="AW132" s="145"/>
      <c r="AX132" s="145"/>
      <c r="AY132" s="145"/>
      <c r="AZ132" s="145"/>
      <c r="BA132" s="145"/>
    </row>
    <row r="133" spans="1:53" s="239" customFormat="1" ht="31.5">
      <c r="A133" s="61" t="s">
        <v>332</v>
      </c>
      <c r="B133" s="126">
        <v>706</v>
      </c>
      <c r="C133" s="62" t="s">
        <v>978</v>
      </c>
      <c r="D133" s="62" t="s">
        <v>333</v>
      </c>
      <c r="E133" s="164">
        <v>2500000</v>
      </c>
      <c r="F133" s="195"/>
      <c r="G133" s="218"/>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row>
    <row r="134" spans="1:53" s="239" customFormat="1" ht="47.25">
      <c r="A134" s="148" t="s">
        <v>743</v>
      </c>
      <c r="B134" s="235">
        <v>706</v>
      </c>
      <c r="C134" s="203" t="s">
        <v>748</v>
      </c>
      <c r="D134" s="203"/>
      <c r="E134" s="169">
        <f>E135</f>
        <v>1029000</v>
      </c>
      <c r="F134" s="195"/>
      <c r="G134" s="218"/>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row>
    <row r="135" spans="1:53" s="239" customFormat="1" ht="34.5" customHeight="1">
      <c r="A135" s="61" t="s">
        <v>1151</v>
      </c>
      <c r="B135" s="126">
        <v>706</v>
      </c>
      <c r="C135" s="62" t="s">
        <v>747</v>
      </c>
      <c r="D135" s="62"/>
      <c r="E135" s="164">
        <f>E136</f>
        <v>1029000</v>
      </c>
      <c r="F135" s="195"/>
      <c r="G135" s="218"/>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row>
    <row r="136" spans="1:53" s="239" customFormat="1" ht="31.5">
      <c r="A136" s="122" t="s">
        <v>981</v>
      </c>
      <c r="B136" s="126">
        <v>706</v>
      </c>
      <c r="C136" s="62" t="s">
        <v>980</v>
      </c>
      <c r="D136" s="62"/>
      <c r="E136" s="164">
        <f>E137</f>
        <v>1029000</v>
      </c>
      <c r="F136" s="195"/>
      <c r="G136" s="218"/>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row>
    <row r="137" spans="1:53" s="239" customFormat="1" ht="31.5">
      <c r="A137" s="205" t="s">
        <v>332</v>
      </c>
      <c r="B137" s="126">
        <v>706</v>
      </c>
      <c r="C137" s="62" t="s">
        <v>980</v>
      </c>
      <c r="D137" s="62" t="s">
        <v>333</v>
      </c>
      <c r="E137" s="164">
        <v>1029000</v>
      </c>
      <c r="F137" s="195"/>
      <c r="G137" s="218"/>
      <c r="H137" s="145"/>
      <c r="I137" s="145"/>
      <c r="J137" s="145"/>
      <c r="K137" s="145"/>
      <c r="L137" s="145"/>
      <c r="M137" s="145"/>
      <c r="N137" s="145"/>
      <c r="O137" s="145"/>
      <c r="P137" s="145"/>
      <c r="Q137" s="145"/>
      <c r="R137" s="145"/>
      <c r="S137" s="145"/>
      <c r="T137" s="145"/>
      <c r="U137" s="145"/>
      <c r="V137" s="145"/>
      <c r="W137" s="145"/>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45"/>
      <c r="AT137" s="145"/>
      <c r="AU137" s="145"/>
      <c r="AV137" s="145"/>
      <c r="AW137" s="145"/>
      <c r="AX137" s="145"/>
      <c r="AY137" s="145"/>
      <c r="AZ137" s="145"/>
      <c r="BA137" s="145"/>
    </row>
    <row r="138" spans="1:53" s="239" customFormat="1" ht="47.25">
      <c r="A138" s="148" t="s">
        <v>0</v>
      </c>
      <c r="B138" s="235">
        <v>706</v>
      </c>
      <c r="C138" s="203" t="s">
        <v>152</v>
      </c>
      <c r="D138" s="203"/>
      <c r="E138" s="169">
        <f>E139</f>
        <v>3990904</v>
      </c>
      <c r="F138" s="195"/>
      <c r="G138" s="218"/>
      <c r="H138" s="145"/>
      <c r="I138" s="145"/>
      <c r="J138" s="145"/>
      <c r="K138" s="145"/>
      <c r="L138" s="145"/>
      <c r="M138" s="145"/>
      <c r="N138" s="145"/>
      <c r="O138" s="145"/>
      <c r="P138" s="145"/>
      <c r="Q138" s="145"/>
      <c r="R138" s="145"/>
      <c r="S138" s="145"/>
      <c r="T138" s="145"/>
      <c r="U138" s="145"/>
      <c r="V138" s="145"/>
      <c r="W138" s="145"/>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45"/>
      <c r="AT138" s="145"/>
      <c r="AU138" s="145"/>
      <c r="AV138" s="145"/>
      <c r="AW138" s="145"/>
      <c r="AX138" s="145"/>
      <c r="AY138" s="145"/>
      <c r="AZ138" s="145"/>
      <c r="BA138" s="145"/>
    </row>
    <row r="139" spans="1:53" s="239" customFormat="1" ht="31.5">
      <c r="A139" s="61" t="s">
        <v>720</v>
      </c>
      <c r="B139" s="126">
        <v>706</v>
      </c>
      <c r="C139" s="62" t="s">
        <v>153</v>
      </c>
      <c r="D139" s="62"/>
      <c r="E139" s="164">
        <f>E140+E142</f>
        <v>3990904</v>
      </c>
      <c r="F139" s="195"/>
      <c r="G139" s="218"/>
      <c r="H139" s="145"/>
      <c r="I139" s="145"/>
      <c r="J139" s="145"/>
      <c r="K139" s="145"/>
      <c r="L139" s="145"/>
      <c r="M139" s="145"/>
      <c r="N139" s="145"/>
      <c r="O139" s="145"/>
      <c r="P139" s="145"/>
      <c r="Q139" s="145"/>
      <c r="R139" s="145"/>
      <c r="S139" s="145"/>
      <c r="T139" s="145"/>
      <c r="U139" s="145"/>
      <c r="V139" s="145"/>
      <c r="W139" s="145"/>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45"/>
      <c r="AT139" s="145"/>
      <c r="AU139" s="145"/>
      <c r="AV139" s="145"/>
      <c r="AW139" s="145"/>
      <c r="AX139" s="145"/>
      <c r="AY139" s="145"/>
      <c r="AZ139" s="145"/>
      <c r="BA139" s="145"/>
    </row>
    <row r="140" spans="1:53" s="239" customFormat="1" ht="15.75">
      <c r="A140" s="61" t="s">
        <v>249</v>
      </c>
      <c r="B140" s="126">
        <v>706</v>
      </c>
      <c r="C140" s="62" t="s">
        <v>41</v>
      </c>
      <c r="D140" s="62"/>
      <c r="E140" s="164">
        <f>E141</f>
        <v>2400000</v>
      </c>
      <c r="F140" s="195"/>
      <c r="G140" s="218"/>
      <c r="H140" s="145"/>
      <c r="I140" s="145"/>
      <c r="J140" s="145"/>
      <c r="K140" s="145"/>
      <c r="L140" s="145"/>
      <c r="M140" s="145"/>
      <c r="N140" s="145"/>
      <c r="O140" s="145"/>
      <c r="P140" s="145"/>
      <c r="Q140" s="145"/>
      <c r="R140" s="145"/>
      <c r="S140" s="145"/>
      <c r="T140" s="145"/>
      <c r="U140" s="145"/>
      <c r="V140" s="145"/>
      <c r="W140" s="145"/>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45"/>
      <c r="AT140" s="145"/>
      <c r="AU140" s="145"/>
      <c r="AV140" s="145"/>
      <c r="AW140" s="145"/>
      <c r="AX140" s="145"/>
      <c r="AY140" s="145"/>
      <c r="AZ140" s="145"/>
      <c r="BA140" s="145"/>
    </row>
    <row r="141" spans="1:53" s="239" customFormat="1" ht="15.75">
      <c r="A141" s="61" t="s">
        <v>327</v>
      </c>
      <c r="B141" s="126">
        <v>706</v>
      </c>
      <c r="C141" s="62" t="s">
        <v>41</v>
      </c>
      <c r="D141" s="62" t="s">
        <v>328</v>
      </c>
      <c r="E141" s="164">
        <v>2400000</v>
      </c>
      <c r="F141" s="195"/>
      <c r="G141" s="218"/>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45"/>
      <c r="AT141" s="145"/>
      <c r="AU141" s="145"/>
      <c r="AV141" s="145"/>
      <c r="AW141" s="145"/>
      <c r="AX141" s="145"/>
      <c r="AY141" s="145"/>
      <c r="AZ141" s="145"/>
      <c r="BA141" s="145"/>
    </row>
    <row r="142" spans="1:53" s="239" customFormat="1" ht="31.5">
      <c r="A142" s="61" t="s">
        <v>1204</v>
      </c>
      <c r="B142" s="126">
        <v>706</v>
      </c>
      <c r="C142" s="62" t="s">
        <v>1205</v>
      </c>
      <c r="D142" s="62"/>
      <c r="E142" s="164">
        <f>E143</f>
        <v>1590904</v>
      </c>
      <c r="F142" s="195"/>
      <c r="G142" s="218"/>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5"/>
      <c r="AK142" s="145"/>
      <c r="AL142" s="145"/>
      <c r="AM142" s="145"/>
      <c r="AN142" s="145"/>
      <c r="AO142" s="145"/>
      <c r="AP142" s="145"/>
      <c r="AQ142" s="145"/>
      <c r="AR142" s="145"/>
      <c r="AS142" s="145"/>
      <c r="AT142" s="145"/>
      <c r="AU142" s="145"/>
      <c r="AV142" s="145"/>
      <c r="AW142" s="145"/>
      <c r="AX142" s="145"/>
      <c r="AY142" s="145"/>
      <c r="AZ142" s="145"/>
      <c r="BA142" s="145"/>
    </row>
    <row r="143" spans="1:53" s="239" customFormat="1" ht="15.75">
      <c r="A143" s="61" t="s">
        <v>327</v>
      </c>
      <c r="B143" s="126">
        <v>706</v>
      </c>
      <c r="C143" s="62" t="s">
        <v>1205</v>
      </c>
      <c r="D143" s="62" t="s">
        <v>328</v>
      </c>
      <c r="E143" s="164">
        <v>1590904</v>
      </c>
      <c r="F143" s="195"/>
      <c r="G143" s="218"/>
      <c r="H143" s="145"/>
      <c r="I143" s="145"/>
      <c r="J143" s="145"/>
      <c r="K143" s="145"/>
      <c r="L143" s="145"/>
      <c r="M143" s="145"/>
      <c r="N143" s="145"/>
      <c r="O143" s="145"/>
      <c r="P143" s="145"/>
      <c r="Q143" s="145"/>
      <c r="R143" s="145"/>
      <c r="S143" s="145"/>
      <c r="T143" s="145"/>
      <c r="U143" s="145"/>
      <c r="V143" s="145"/>
      <c r="W143" s="145"/>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45"/>
      <c r="AT143" s="145"/>
      <c r="AU143" s="145"/>
      <c r="AV143" s="145"/>
      <c r="AW143" s="145"/>
      <c r="AX143" s="145"/>
      <c r="AY143" s="145"/>
      <c r="AZ143" s="145"/>
      <c r="BA143" s="145"/>
    </row>
    <row r="144" spans="1:53" s="239" customFormat="1" ht="54" customHeight="1">
      <c r="A144" s="148" t="s">
        <v>1</v>
      </c>
      <c r="B144" s="235">
        <v>706</v>
      </c>
      <c r="C144" s="203" t="s">
        <v>154</v>
      </c>
      <c r="D144" s="203"/>
      <c r="E144" s="169">
        <f>E145+E149+E153+E156+E158</f>
        <v>8755300</v>
      </c>
      <c r="F144" s="195"/>
      <c r="G144" s="218"/>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145"/>
      <c r="AE144" s="145"/>
      <c r="AF144" s="145"/>
      <c r="AG144" s="145"/>
      <c r="AH144" s="145"/>
      <c r="AI144" s="145"/>
      <c r="AJ144" s="145"/>
      <c r="AK144" s="145"/>
      <c r="AL144" s="145"/>
      <c r="AM144" s="145"/>
      <c r="AN144" s="145"/>
      <c r="AO144" s="145"/>
      <c r="AP144" s="145"/>
      <c r="AQ144" s="145"/>
      <c r="AR144" s="145"/>
      <c r="AS144" s="145"/>
      <c r="AT144" s="145"/>
      <c r="AU144" s="145"/>
      <c r="AV144" s="145"/>
      <c r="AW144" s="145"/>
      <c r="AX144" s="145"/>
      <c r="AY144" s="145"/>
      <c r="AZ144" s="145"/>
      <c r="BA144" s="145"/>
    </row>
    <row r="145" spans="1:53" s="239" customFormat="1" ht="31.5">
      <c r="A145" s="61" t="s">
        <v>356</v>
      </c>
      <c r="B145" s="126">
        <v>706</v>
      </c>
      <c r="C145" s="62" t="s">
        <v>721</v>
      </c>
      <c r="D145" s="62"/>
      <c r="E145" s="164">
        <f>E146</f>
        <v>2600000</v>
      </c>
      <c r="F145" s="195"/>
      <c r="G145" s="218"/>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45"/>
      <c r="AT145" s="145"/>
      <c r="AU145" s="145"/>
      <c r="AV145" s="145"/>
      <c r="AW145" s="145"/>
      <c r="AX145" s="145"/>
      <c r="AY145" s="145"/>
      <c r="AZ145" s="145"/>
      <c r="BA145" s="145"/>
    </row>
    <row r="146" spans="1:53" s="249" customFormat="1" ht="15.75">
      <c r="A146" s="61" t="s">
        <v>517</v>
      </c>
      <c r="B146" s="126">
        <v>706</v>
      </c>
      <c r="C146" s="62" t="s">
        <v>722</v>
      </c>
      <c r="D146" s="62"/>
      <c r="E146" s="164">
        <f>E147</f>
        <v>2600000</v>
      </c>
      <c r="F146" s="195"/>
      <c r="G146" s="218"/>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row>
    <row r="147" spans="1:53" s="249" customFormat="1" ht="15.75">
      <c r="A147" s="61" t="s">
        <v>327</v>
      </c>
      <c r="B147" s="126">
        <v>706</v>
      </c>
      <c r="C147" s="62" t="s">
        <v>722</v>
      </c>
      <c r="D147" s="62" t="s">
        <v>328</v>
      </c>
      <c r="E147" s="164">
        <v>2600000</v>
      </c>
      <c r="F147" s="195"/>
      <c r="G147" s="218"/>
      <c r="H147" s="204"/>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row>
    <row r="148" spans="1:53" s="249" customFormat="1" ht="31.5">
      <c r="A148" s="61" t="s">
        <v>969</v>
      </c>
      <c r="B148" s="126">
        <v>706</v>
      </c>
      <c r="C148" s="62" t="s">
        <v>723</v>
      </c>
      <c r="D148" s="62"/>
      <c r="E148" s="164">
        <v>0</v>
      </c>
      <c r="F148" s="195"/>
      <c r="G148" s="218"/>
      <c r="H148" s="204"/>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row>
    <row r="149" spans="1:53" s="249" customFormat="1" ht="47.25">
      <c r="A149" s="61" t="s">
        <v>726</v>
      </c>
      <c r="B149" s="126">
        <v>706</v>
      </c>
      <c r="C149" s="62" t="s">
        <v>724</v>
      </c>
      <c r="D149" s="62"/>
      <c r="E149" s="164">
        <f>E150</f>
        <v>1000000</v>
      </c>
      <c r="F149" s="195"/>
      <c r="G149" s="218"/>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row>
    <row r="150" spans="1:53" s="249" customFormat="1" ht="15.75">
      <c r="A150" s="61" t="s">
        <v>74</v>
      </c>
      <c r="B150" s="126">
        <v>706</v>
      </c>
      <c r="C150" s="62" t="s">
        <v>973</v>
      </c>
      <c r="D150" s="62"/>
      <c r="E150" s="164">
        <f>E151+E152</f>
        <v>1000000</v>
      </c>
      <c r="F150" s="195"/>
      <c r="G150" s="218"/>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row>
    <row r="151" spans="1:53" s="249" customFormat="1" ht="31.5">
      <c r="A151" s="61" t="s">
        <v>350</v>
      </c>
      <c r="B151" s="126">
        <v>706</v>
      </c>
      <c r="C151" s="62" t="s">
        <v>973</v>
      </c>
      <c r="D151" s="62" t="s">
        <v>326</v>
      </c>
      <c r="E151" s="164">
        <v>500000</v>
      </c>
      <c r="F151" s="195"/>
      <c r="G151" s="218"/>
      <c r="H151" s="204"/>
      <c r="I151" s="204"/>
      <c r="J151" s="204"/>
      <c r="K151" s="204"/>
      <c r="L151" s="204"/>
      <c r="M151" s="204"/>
      <c r="N151" s="204"/>
      <c r="O151" s="204"/>
      <c r="P151" s="204"/>
      <c r="Q151" s="204"/>
      <c r="R151" s="204"/>
      <c r="S151" s="204"/>
      <c r="T151" s="204"/>
      <c r="U151" s="204"/>
      <c r="V151" s="204"/>
      <c r="W151" s="204"/>
      <c r="X151" s="204"/>
      <c r="Y151" s="204"/>
      <c r="Z151" s="204"/>
      <c r="AA151" s="204"/>
      <c r="AB151" s="204"/>
      <c r="AC151" s="204"/>
      <c r="AD151" s="204"/>
      <c r="AE151" s="204"/>
      <c r="AF151" s="204"/>
      <c r="AG151" s="204"/>
      <c r="AH151" s="204"/>
      <c r="AI151" s="204"/>
      <c r="AJ151" s="204"/>
      <c r="AK151" s="204"/>
      <c r="AL151" s="204"/>
      <c r="AM151" s="204"/>
      <c r="AN151" s="204"/>
      <c r="AO151" s="204"/>
      <c r="AP151" s="204"/>
      <c r="AQ151" s="204"/>
      <c r="AR151" s="204"/>
      <c r="AS151" s="204"/>
      <c r="AT151" s="204"/>
      <c r="AU151" s="204"/>
      <c r="AV151" s="204"/>
      <c r="AW151" s="204"/>
      <c r="AX151" s="204"/>
      <c r="AY151" s="204"/>
      <c r="AZ151" s="204"/>
      <c r="BA151" s="204"/>
    </row>
    <row r="152" spans="1:53" s="249" customFormat="1" ht="15.75">
      <c r="A152" s="61" t="s">
        <v>327</v>
      </c>
      <c r="B152" s="126">
        <v>706</v>
      </c>
      <c r="C152" s="62" t="s">
        <v>973</v>
      </c>
      <c r="D152" s="62" t="s">
        <v>328</v>
      </c>
      <c r="E152" s="164">
        <v>500000</v>
      </c>
      <c r="F152" s="195"/>
      <c r="G152" s="218"/>
      <c r="H152" s="204"/>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c r="AX152" s="204"/>
      <c r="AY152" s="204"/>
      <c r="AZ152" s="204"/>
      <c r="BA152" s="204"/>
    </row>
    <row r="153" spans="1:53" s="249" customFormat="1" ht="31.5">
      <c r="A153" s="61" t="s">
        <v>487</v>
      </c>
      <c r="B153" s="126">
        <v>706</v>
      </c>
      <c r="C153" s="62" t="s">
        <v>725</v>
      </c>
      <c r="D153" s="62"/>
      <c r="E153" s="164">
        <f>E154</f>
        <v>2968000</v>
      </c>
      <c r="F153" s="195"/>
      <c r="G153" s="218"/>
      <c r="H153" s="204"/>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row>
    <row r="154" spans="1:53" s="249" customFormat="1" ht="31.5">
      <c r="A154" s="61" t="s">
        <v>329</v>
      </c>
      <c r="B154" s="126">
        <v>706</v>
      </c>
      <c r="C154" s="62" t="s">
        <v>974</v>
      </c>
      <c r="D154" s="62"/>
      <c r="E154" s="164">
        <f>E155</f>
        <v>2968000</v>
      </c>
      <c r="F154" s="195"/>
      <c r="G154" s="218"/>
      <c r="H154" s="204"/>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c r="BA154" s="204"/>
    </row>
    <row r="155" spans="1:53" s="249" customFormat="1" ht="31.5">
      <c r="A155" s="61" t="s">
        <v>332</v>
      </c>
      <c r="B155" s="126">
        <v>706</v>
      </c>
      <c r="C155" s="62" t="s">
        <v>974</v>
      </c>
      <c r="D155" s="62" t="s">
        <v>333</v>
      </c>
      <c r="E155" s="164">
        <v>2968000</v>
      </c>
      <c r="F155" s="195"/>
      <c r="G155" s="218"/>
      <c r="H155" s="204"/>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row>
    <row r="156" spans="1:53" s="249" customFormat="1" ht="31.5">
      <c r="A156" s="61" t="s">
        <v>971</v>
      </c>
      <c r="B156" s="126">
        <v>706</v>
      </c>
      <c r="C156" s="62" t="s">
        <v>727</v>
      </c>
      <c r="D156" s="62"/>
      <c r="E156" s="164">
        <v>0</v>
      </c>
      <c r="F156" s="195"/>
      <c r="G156" s="218"/>
      <c r="H156" s="204"/>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row>
    <row r="157" spans="1:53" s="249" customFormat="1" ht="31.5">
      <c r="A157" s="61" t="s">
        <v>994</v>
      </c>
      <c r="B157" s="126">
        <v>706</v>
      </c>
      <c r="C157" s="62" t="s">
        <v>972</v>
      </c>
      <c r="D157" s="62"/>
      <c r="E157" s="164">
        <v>0</v>
      </c>
      <c r="F157" s="195"/>
      <c r="G157" s="218"/>
      <c r="H157" s="204"/>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row>
    <row r="158" spans="1:53" s="239" customFormat="1" ht="31.5">
      <c r="A158" s="61" t="s">
        <v>58</v>
      </c>
      <c r="B158" s="126">
        <v>706</v>
      </c>
      <c r="C158" s="62" t="s">
        <v>991</v>
      </c>
      <c r="D158" s="62"/>
      <c r="E158" s="164">
        <f>E159+E161</f>
        <v>2187300</v>
      </c>
      <c r="F158" s="195"/>
      <c r="G158" s="218"/>
      <c r="H158" s="145"/>
      <c r="I158" s="145"/>
      <c r="J158" s="145"/>
      <c r="K158" s="145"/>
      <c r="L158" s="145"/>
      <c r="M158" s="145"/>
      <c r="N158" s="145"/>
      <c r="O158" s="145"/>
      <c r="P158" s="145"/>
      <c r="Q158" s="145"/>
      <c r="R158" s="145"/>
      <c r="S158" s="145"/>
      <c r="T158" s="145"/>
      <c r="U158" s="145"/>
      <c r="V158" s="145"/>
      <c r="W158" s="145"/>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45"/>
      <c r="AT158" s="145"/>
      <c r="AU158" s="145"/>
      <c r="AV158" s="145"/>
      <c r="AW158" s="145"/>
      <c r="AX158" s="145"/>
      <c r="AY158" s="145"/>
      <c r="AZ158" s="145"/>
      <c r="BA158" s="145"/>
    </row>
    <row r="159" spans="1:53" s="249" customFormat="1" ht="47.25">
      <c r="A159" s="61" t="s">
        <v>357</v>
      </c>
      <c r="B159" s="126">
        <v>706</v>
      </c>
      <c r="C159" s="62" t="s">
        <v>992</v>
      </c>
      <c r="D159" s="62"/>
      <c r="E159" s="164">
        <f>E160</f>
        <v>592400</v>
      </c>
      <c r="F159" s="195"/>
      <c r="G159" s="218"/>
      <c r="H159" s="204"/>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row>
    <row r="160" spans="1:53" s="249" customFormat="1" ht="31.5">
      <c r="A160" s="61" t="s">
        <v>350</v>
      </c>
      <c r="B160" s="126">
        <v>706</v>
      </c>
      <c r="C160" s="62" t="s">
        <v>992</v>
      </c>
      <c r="D160" s="62" t="s">
        <v>326</v>
      </c>
      <c r="E160" s="164">
        <v>592400</v>
      </c>
      <c r="F160" s="195"/>
      <c r="G160" s="218"/>
      <c r="H160" s="204"/>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c r="AX160" s="204"/>
      <c r="AY160" s="204"/>
      <c r="AZ160" s="204"/>
      <c r="BA160" s="204"/>
    </row>
    <row r="161" spans="1:53" s="249" customFormat="1" ht="31.5">
      <c r="A161" s="61" t="s">
        <v>686</v>
      </c>
      <c r="B161" s="126">
        <v>706</v>
      </c>
      <c r="C161" s="62" t="s">
        <v>993</v>
      </c>
      <c r="D161" s="62"/>
      <c r="E161" s="164">
        <f>E162</f>
        <v>1594900</v>
      </c>
      <c r="F161" s="195"/>
      <c r="G161" s="218"/>
      <c r="H161" s="204"/>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c r="AX161" s="204"/>
      <c r="AY161" s="204"/>
      <c r="AZ161" s="204"/>
      <c r="BA161" s="204"/>
    </row>
    <row r="162" spans="1:53" s="249" customFormat="1" ht="33.75" customHeight="1">
      <c r="A162" s="61" t="s">
        <v>350</v>
      </c>
      <c r="B162" s="126">
        <v>706</v>
      </c>
      <c r="C162" s="62" t="s">
        <v>993</v>
      </c>
      <c r="D162" s="62" t="s">
        <v>326</v>
      </c>
      <c r="E162" s="164">
        <v>1594900</v>
      </c>
      <c r="F162" s="195"/>
      <c r="G162" s="218"/>
      <c r="H162" s="204"/>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c r="BA162" s="204"/>
    </row>
    <row r="163" spans="1:53" s="249" customFormat="1" ht="31.5">
      <c r="A163" s="148" t="s">
        <v>2</v>
      </c>
      <c r="B163" s="235">
        <v>706</v>
      </c>
      <c r="C163" s="203" t="s">
        <v>155</v>
      </c>
      <c r="D163" s="203"/>
      <c r="E163" s="169">
        <f>E170+E197+E164+E167</f>
        <v>177596349.91</v>
      </c>
      <c r="F163" s="195"/>
      <c r="G163" s="218"/>
      <c r="H163" s="204"/>
      <c r="I163" s="204"/>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c r="AM163" s="204"/>
      <c r="AN163" s="204"/>
      <c r="AO163" s="204"/>
      <c r="AP163" s="204"/>
      <c r="AQ163" s="204"/>
      <c r="AR163" s="204"/>
      <c r="AS163" s="204"/>
      <c r="AT163" s="204"/>
      <c r="AU163" s="204"/>
      <c r="AV163" s="204"/>
      <c r="AW163" s="204"/>
      <c r="AX163" s="204"/>
      <c r="AY163" s="204"/>
      <c r="AZ163" s="204"/>
      <c r="BA163" s="204"/>
    </row>
    <row r="164" spans="1:53" s="249" customFormat="1" ht="31.5">
      <c r="A164" s="61" t="s">
        <v>757</v>
      </c>
      <c r="B164" s="126">
        <v>706</v>
      </c>
      <c r="C164" s="62" t="s">
        <v>759</v>
      </c>
      <c r="D164" s="62"/>
      <c r="E164" s="164">
        <f>E165</f>
        <v>20996383.46</v>
      </c>
      <c r="F164" s="195"/>
      <c r="G164" s="218"/>
      <c r="H164" s="204"/>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c r="AM164" s="204"/>
      <c r="AN164" s="204"/>
      <c r="AO164" s="204"/>
      <c r="AP164" s="204"/>
      <c r="AQ164" s="204"/>
      <c r="AR164" s="204"/>
      <c r="AS164" s="204"/>
      <c r="AT164" s="204"/>
      <c r="AU164" s="204"/>
      <c r="AV164" s="204"/>
      <c r="AW164" s="204"/>
      <c r="AX164" s="204"/>
      <c r="AY164" s="204"/>
      <c r="AZ164" s="204"/>
      <c r="BA164" s="204"/>
    </row>
    <row r="165" spans="1:53" s="249" customFormat="1" ht="15.75">
      <c r="A165" s="61" t="s">
        <v>758</v>
      </c>
      <c r="B165" s="126">
        <v>706</v>
      </c>
      <c r="C165" s="62" t="s">
        <v>760</v>
      </c>
      <c r="D165" s="62"/>
      <c r="E165" s="164">
        <f>E166</f>
        <v>20996383.46</v>
      </c>
      <c r="F165" s="195"/>
      <c r="G165" s="218"/>
      <c r="H165" s="204"/>
      <c r="I165" s="204"/>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c r="AM165" s="204"/>
      <c r="AN165" s="204"/>
      <c r="AO165" s="204"/>
      <c r="AP165" s="204"/>
      <c r="AQ165" s="204"/>
      <c r="AR165" s="204"/>
      <c r="AS165" s="204"/>
      <c r="AT165" s="204"/>
      <c r="AU165" s="204"/>
      <c r="AV165" s="204"/>
      <c r="AW165" s="204"/>
      <c r="AX165" s="204"/>
      <c r="AY165" s="204"/>
      <c r="AZ165" s="204"/>
      <c r="BA165" s="204"/>
    </row>
    <row r="166" spans="1:53" s="249" customFormat="1" ht="31.5">
      <c r="A166" s="61" t="s">
        <v>332</v>
      </c>
      <c r="B166" s="126">
        <v>706</v>
      </c>
      <c r="C166" s="62" t="s">
        <v>760</v>
      </c>
      <c r="D166" s="62" t="s">
        <v>333</v>
      </c>
      <c r="E166" s="164">
        <v>20996383.46</v>
      </c>
      <c r="F166" s="195"/>
      <c r="G166" s="218"/>
      <c r="H166" s="204"/>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4"/>
      <c r="AV166" s="204"/>
      <c r="AW166" s="204"/>
      <c r="AX166" s="204"/>
      <c r="AY166" s="204"/>
      <c r="AZ166" s="204"/>
      <c r="BA166" s="204"/>
    </row>
    <row r="167" spans="1:53" s="249" customFormat="1" ht="15.75">
      <c r="A167" s="61" t="s">
        <v>1225</v>
      </c>
      <c r="B167" s="126">
        <v>706</v>
      </c>
      <c r="C167" s="62" t="s">
        <v>1226</v>
      </c>
      <c r="D167" s="62"/>
      <c r="E167" s="164">
        <f>E168</f>
        <v>119047.62</v>
      </c>
      <c r="F167" s="195"/>
      <c r="G167" s="218"/>
      <c r="H167" s="204"/>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c r="AX167" s="204"/>
      <c r="AY167" s="204"/>
      <c r="AZ167" s="204"/>
      <c r="BA167" s="204"/>
    </row>
    <row r="168" spans="1:53" s="249" customFormat="1" ht="15.75">
      <c r="A168" s="61" t="s">
        <v>758</v>
      </c>
      <c r="B168" s="126">
        <v>706</v>
      </c>
      <c r="C168" s="62" t="s">
        <v>1227</v>
      </c>
      <c r="D168" s="62"/>
      <c r="E168" s="164">
        <f>E169</f>
        <v>119047.62</v>
      </c>
      <c r="F168" s="195"/>
      <c r="G168" s="218"/>
      <c r="H168" s="204"/>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c r="AX168" s="204"/>
      <c r="AY168" s="204"/>
      <c r="AZ168" s="204"/>
      <c r="BA168" s="204"/>
    </row>
    <row r="169" spans="1:53" s="249" customFormat="1" ht="31.5">
      <c r="A169" s="61" t="s">
        <v>332</v>
      </c>
      <c r="B169" s="126">
        <v>706</v>
      </c>
      <c r="C169" s="62" t="s">
        <v>1227</v>
      </c>
      <c r="D169" s="62" t="s">
        <v>333</v>
      </c>
      <c r="E169" s="164">
        <v>119047.62</v>
      </c>
      <c r="F169" s="195"/>
      <c r="G169" s="218"/>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4"/>
      <c r="AZ169" s="204"/>
      <c r="BA169" s="204"/>
    </row>
    <row r="170" spans="1:53" s="249" customFormat="1" ht="47.25">
      <c r="A170" s="61" t="s">
        <v>157</v>
      </c>
      <c r="B170" s="126">
        <v>706</v>
      </c>
      <c r="C170" s="62" t="s">
        <v>156</v>
      </c>
      <c r="D170" s="62"/>
      <c r="E170" s="164">
        <f>E187+E192+E176+E173+E194+E171+E179+E181+E183+E185+E190</f>
        <v>111630647.28</v>
      </c>
      <c r="F170" s="195"/>
      <c r="G170" s="218"/>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4"/>
      <c r="AY170" s="204"/>
      <c r="AZ170" s="204"/>
      <c r="BA170" s="204"/>
    </row>
    <row r="171" spans="1:53" s="249" customFormat="1" ht="15.75">
      <c r="A171" s="61" t="s">
        <v>999</v>
      </c>
      <c r="B171" s="126">
        <v>706</v>
      </c>
      <c r="C171" s="62" t="s">
        <v>1000</v>
      </c>
      <c r="D171" s="62"/>
      <c r="E171" s="164">
        <f>E172</f>
        <v>435717.57</v>
      </c>
      <c r="F171" s="195"/>
      <c r="G171" s="218"/>
      <c r="H171" s="204"/>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4"/>
      <c r="AV171" s="204"/>
      <c r="AW171" s="204"/>
      <c r="AX171" s="204"/>
      <c r="AY171" s="204"/>
      <c r="AZ171" s="204"/>
      <c r="BA171" s="204"/>
    </row>
    <row r="172" spans="1:53" s="249" customFormat="1" ht="31.5">
      <c r="A172" s="61" t="s">
        <v>332</v>
      </c>
      <c r="B172" s="126">
        <v>706</v>
      </c>
      <c r="C172" s="62" t="s">
        <v>1000</v>
      </c>
      <c r="D172" s="62" t="s">
        <v>333</v>
      </c>
      <c r="E172" s="164">
        <v>435717.57</v>
      </c>
      <c r="F172" s="195"/>
      <c r="G172" s="218"/>
      <c r="H172" s="204"/>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c r="AX172" s="204"/>
      <c r="AY172" s="204"/>
      <c r="AZ172" s="204"/>
      <c r="BA172" s="204"/>
    </row>
    <row r="173" spans="1:53" s="249" customFormat="1" ht="47.25">
      <c r="A173" s="61" t="s">
        <v>467</v>
      </c>
      <c r="B173" s="126">
        <v>706</v>
      </c>
      <c r="C173" s="62" t="s">
        <v>368</v>
      </c>
      <c r="D173" s="62"/>
      <c r="E173" s="164">
        <f>E175+E174</f>
        <v>1665000</v>
      </c>
      <c r="F173" s="195"/>
      <c r="G173" s="218"/>
      <c r="H173" s="204"/>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4"/>
      <c r="AP173" s="204"/>
      <c r="AQ173" s="204"/>
      <c r="AR173" s="204"/>
      <c r="AS173" s="204"/>
      <c r="AT173" s="204"/>
      <c r="AU173" s="204"/>
      <c r="AV173" s="204"/>
      <c r="AW173" s="204"/>
      <c r="AX173" s="204"/>
      <c r="AY173" s="204"/>
      <c r="AZ173" s="204"/>
      <c r="BA173" s="204"/>
    </row>
    <row r="174" spans="1:53" s="249" customFormat="1" ht="15.75">
      <c r="A174" s="61" t="s">
        <v>253</v>
      </c>
      <c r="B174" s="126">
        <v>706</v>
      </c>
      <c r="C174" s="62" t="s">
        <v>368</v>
      </c>
      <c r="D174" s="62" t="s">
        <v>335</v>
      </c>
      <c r="E174" s="164">
        <v>300000</v>
      </c>
      <c r="F174" s="195"/>
      <c r="G174" s="218"/>
      <c r="H174" s="204"/>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c r="AR174" s="204"/>
      <c r="AS174" s="204"/>
      <c r="AT174" s="204"/>
      <c r="AU174" s="204"/>
      <c r="AV174" s="204"/>
      <c r="AW174" s="204"/>
      <c r="AX174" s="204"/>
      <c r="AY174" s="204"/>
      <c r="AZ174" s="204"/>
      <c r="BA174" s="204"/>
    </row>
    <row r="175" spans="1:53" s="249" customFormat="1" ht="31.5">
      <c r="A175" s="61" t="s">
        <v>332</v>
      </c>
      <c r="B175" s="126">
        <v>706</v>
      </c>
      <c r="C175" s="62" t="s">
        <v>368</v>
      </c>
      <c r="D175" s="62" t="s">
        <v>333</v>
      </c>
      <c r="E175" s="164">
        <v>1365000</v>
      </c>
      <c r="F175" s="195"/>
      <c r="G175" s="218"/>
      <c r="H175" s="204"/>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204"/>
    </row>
    <row r="176" spans="1:53" s="249" customFormat="1" ht="65.25" customHeight="1">
      <c r="A176" s="61" t="s">
        <v>411</v>
      </c>
      <c r="B176" s="126">
        <v>706</v>
      </c>
      <c r="C176" s="62" t="s">
        <v>37</v>
      </c>
      <c r="D176" s="62"/>
      <c r="E176" s="164">
        <f>E178+E177</f>
        <v>30712600</v>
      </c>
      <c r="F176" s="195"/>
      <c r="G176" s="218"/>
      <c r="H176" s="204"/>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c r="AX176" s="204"/>
      <c r="AY176" s="204"/>
      <c r="AZ176" s="204"/>
      <c r="BA176" s="204"/>
    </row>
    <row r="177" spans="1:7" s="204" customFormat="1" ht="15.75">
      <c r="A177" s="61" t="s">
        <v>253</v>
      </c>
      <c r="B177" s="126">
        <v>706</v>
      </c>
      <c r="C177" s="62" t="s">
        <v>37</v>
      </c>
      <c r="D177" s="62" t="s">
        <v>335</v>
      </c>
      <c r="E177" s="164">
        <v>8151000</v>
      </c>
      <c r="F177" s="195"/>
      <c r="G177" s="218"/>
    </row>
    <row r="178" spans="1:53" s="239" customFormat="1" ht="31.5">
      <c r="A178" s="61" t="s">
        <v>332</v>
      </c>
      <c r="B178" s="126">
        <v>706</v>
      </c>
      <c r="C178" s="62" t="s">
        <v>37</v>
      </c>
      <c r="D178" s="62" t="s">
        <v>333</v>
      </c>
      <c r="E178" s="164">
        <v>22561600</v>
      </c>
      <c r="F178" s="195"/>
      <c r="G178" s="218"/>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c r="AF178" s="145"/>
      <c r="AG178" s="145"/>
      <c r="AH178" s="145"/>
      <c r="AI178" s="145"/>
      <c r="AJ178" s="145"/>
      <c r="AK178" s="145"/>
      <c r="AL178" s="145"/>
      <c r="AM178" s="145"/>
      <c r="AN178" s="145"/>
      <c r="AO178" s="145"/>
      <c r="AP178" s="145"/>
      <c r="AQ178" s="145"/>
      <c r="AR178" s="145"/>
      <c r="AS178" s="145"/>
      <c r="AT178" s="145"/>
      <c r="AU178" s="145"/>
      <c r="AV178" s="145"/>
      <c r="AW178" s="145"/>
      <c r="AX178" s="145"/>
      <c r="AY178" s="145"/>
      <c r="AZ178" s="145"/>
      <c r="BA178" s="145"/>
    </row>
    <row r="179" spans="1:53" s="239" customFormat="1" ht="31.5">
      <c r="A179" s="61" t="s">
        <v>1041</v>
      </c>
      <c r="B179" s="126">
        <v>706</v>
      </c>
      <c r="C179" s="62" t="s">
        <v>1071</v>
      </c>
      <c r="D179" s="62"/>
      <c r="E179" s="164">
        <f>E180</f>
        <v>2212261</v>
      </c>
      <c r="F179" s="195"/>
      <c r="G179" s="218"/>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row>
    <row r="180" spans="1:53" s="239" customFormat="1" ht="31.5">
      <c r="A180" s="61" t="s">
        <v>332</v>
      </c>
      <c r="B180" s="126">
        <v>706</v>
      </c>
      <c r="C180" s="62" t="s">
        <v>1071</v>
      </c>
      <c r="D180" s="62" t="s">
        <v>333</v>
      </c>
      <c r="E180" s="164">
        <v>2212261</v>
      </c>
      <c r="F180" s="195"/>
      <c r="G180" s="218"/>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row>
    <row r="181" spans="1:53" s="239" customFormat="1" ht="31.5">
      <c r="A181" s="61" t="s">
        <v>1043</v>
      </c>
      <c r="B181" s="126">
        <v>706</v>
      </c>
      <c r="C181" s="62" t="s">
        <v>1072</v>
      </c>
      <c r="D181" s="62"/>
      <c r="E181" s="164">
        <f>E182</f>
        <v>165000</v>
      </c>
      <c r="F181" s="195"/>
      <c r="G181" s="218"/>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row>
    <row r="182" spans="1:53" s="239" customFormat="1" ht="31.5">
      <c r="A182" s="61" t="s">
        <v>332</v>
      </c>
      <c r="B182" s="126">
        <v>706</v>
      </c>
      <c r="C182" s="62" t="s">
        <v>1072</v>
      </c>
      <c r="D182" s="62" t="s">
        <v>333</v>
      </c>
      <c r="E182" s="164">
        <v>165000</v>
      </c>
      <c r="F182" s="195"/>
      <c r="G182" s="218"/>
      <c r="H182" s="145"/>
      <c r="I182" s="145"/>
      <c r="J182" s="145"/>
      <c r="K182" s="145"/>
      <c r="L182" s="145"/>
      <c r="M182" s="145"/>
      <c r="N182" s="145"/>
      <c r="O182" s="145"/>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row>
    <row r="183" spans="1:53" s="239" customFormat="1" ht="31.5">
      <c r="A183" s="61" t="s">
        <v>1045</v>
      </c>
      <c r="B183" s="126">
        <v>706</v>
      </c>
      <c r="C183" s="62" t="s">
        <v>1073</v>
      </c>
      <c r="D183" s="62"/>
      <c r="E183" s="164">
        <f>E184</f>
        <v>165000</v>
      </c>
      <c r="F183" s="195"/>
      <c r="G183" s="218"/>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c r="AF183" s="145"/>
      <c r="AG183" s="145"/>
      <c r="AH183" s="145"/>
      <c r="AI183" s="145"/>
      <c r="AJ183" s="145"/>
      <c r="AK183" s="145"/>
      <c r="AL183" s="145"/>
      <c r="AM183" s="145"/>
      <c r="AN183" s="145"/>
      <c r="AO183" s="145"/>
      <c r="AP183" s="145"/>
      <c r="AQ183" s="145"/>
      <c r="AR183" s="145"/>
      <c r="AS183" s="145"/>
      <c r="AT183" s="145"/>
      <c r="AU183" s="145"/>
      <c r="AV183" s="145"/>
      <c r="AW183" s="145"/>
      <c r="AX183" s="145"/>
      <c r="AY183" s="145"/>
      <c r="AZ183" s="145"/>
      <c r="BA183" s="145"/>
    </row>
    <row r="184" spans="1:53" s="239" customFormat="1" ht="31.5">
      <c r="A184" s="61" t="s">
        <v>332</v>
      </c>
      <c r="B184" s="126">
        <v>706</v>
      </c>
      <c r="C184" s="62" t="s">
        <v>1073</v>
      </c>
      <c r="D184" s="62" t="s">
        <v>333</v>
      </c>
      <c r="E184" s="164">
        <v>165000</v>
      </c>
      <c r="F184" s="195"/>
      <c r="G184" s="218"/>
      <c r="H184" s="145"/>
      <c r="I184" s="145"/>
      <c r="J184" s="145"/>
      <c r="K184" s="145"/>
      <c r="L184" s="145"/>
      <c r="M184" s="145"/>
      <c r="N184" s="145"/>
      <c r="O184" s="145"/>
      <c r="P184" s="145"/>
      <c r="Q184" s="145"/>
      <c r="R184" s="145"/>
      <c r="S184" s="145"/>
      <c r="T184" s="145"/>
      <c r="U184" s="145"/>
      <c r="V184" s="145"/>
      <c r="W184" s="145"/>
      <c r="X184" s="145"/>
      <c r="Y184" s="145"/>
      <c r="Z184" s="145"/>
      <c r="AA184" s="145"/>
      <c r="AB184" s="145"/>
      <c r="AC184" s="145"/>
      <c r="AD184" s="145"/>
      <c r="AE184" s="145"/>
      <c r="AF184" s="145"/>
      <c r="AG184" s="145"/>
      <c r="AH184" s="145"/>
      <c r="AI184" s="145"/>
      <c r="AJ184" s="145"/>
      <c r="AK184" s="145"/>
      <c r="AL184" s="145"/>
      <c r="AM184" s="145"/>
      <c r="AN184" s="145"/>
      <c r="AO184" s="145"/>
      <c r="AP184" s="145"/>
      <c r="AQ184" s="145"/>
      <c r="AR184" s="145"/>
      <c r="AS184" s="145"/>
      <c r="AT184" s="145"/>
      <c r="AU184" s="145"/>
      <c r="AV184" s="145"/>
      <c r="AW184" s="145"/>
      <c r="AX184" s="145"/>
      <c r="AY184" s="145"/>
      <c r="AZ184" s="145"/>
      <c r="BA184" s="145"/>
    </row>
    <row r="185" spans="1:53" s="239" customFormat="1" ht="47.25">
      <c r="A185" s="61" t="s">
        <v>1228</v>
      </c>
      <c r="B185" s="126">
        <v>706</v>
      </c>
      <c r="C185" s="62" t="s">
        <v>1229</v>
      </c>
      <c r="D185" s="62"/>
      <c r="E185" s="164">
        <f>E186</f>
        <v>2028140</v>
      </c>
      <c r="F185" s="195"/>
      <c r="G185" s="218"/>
      <c r="H185" s="145"/>
      <c r="I185" s="145"/>
      <c r="J185" s="145"/>
      <c r="K185" s="145"/>
      <c r="L185" s="145"/>
      <c r="M185" s="145"/>
      <c r="N185" s="145"/>
      <c r="O185" s="145"/>
      <c r="P185" s="145"/>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row>
    <row r="186" spans="1:53" s="239" customFormat="1" ht="15.75">
      <c r="A186" s="61" t="s">
        <v>253</v>
      </c>
      <c r="B186" s="126">
        <v>706</v>
      </c>
      <c r="C186" s="62" t="s">
        <v>1229</v>
      </c>
      <c r="D186" s="62" t="s">
        <v>335</v>
      </c>
      <c r="E186" s="164">
        <v>2028140</v>
      </c>
      <c r="F186" s="195"/>
      <c r="G186" s="218"/>
      <c r="H186" s="145"/>
      <c r="I186" s="145"/>
      <c r="J186" s="145"/>
      <c r="K186" s="145"/>
      <c r="L186" s="145"/>
      <c r="M186" s="145"/>
      <c r="N186" s="145"/>
      <c r="O186" s="145"/>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row>
    <row r="187" spans="1:53" s="239" customFormat="1" ht="15.75">
      <c r="A187" s="61" t="s">
        <v>347</v>
      </c>
      <c r="B187" s="126">
        <v>706</v>
      </c>
      <c r="C187" s="62" t="s">
        <v>158</v>
      </c>
      <c r="D187" s="62"/>
      <c r="E187" s="164">
        <f>E189+E188</f>
        <v>46417470.71</v>
      </c>
      <c r="F187" s="195"/>
      <c r="G187" s="218"/>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row>
    <row r="188" spans="1:7" s="204" customFormat="1" ht="15.75">
      <c r="A188" s="61" t="s">
        <v>253</v>
      </c>
      <c r="B188" s="126">
        <v>706</v>
      </c>
      <c r="C188" s="62" t="s">
        <v>158</v>
      </c>
      <c r="D188" s="62" t="s">
        <v>335</v>
      </c>
      <c r="E188" s="164">
        <v>2045000</v>
      </c>
      <c r="F188" s="195"/>
      <c r="G188" s="218"/>
    </row>
    <row r="189" spans="1:53" s="239" customFormat="1" ht="34.5" customHeight="1">
      <c r="A189" s="61" t="s">
        <v>332</v>
      </c>
      <c r="B189" s="126">
        <v>706</v>
      </c>
      <c r="C189" s="62" t="s">
        <v>158</v>
      </c>
      <c r="D189" s="62" t="s">
        <v>333</v>
      </c>
      <c r="E189" s="164">
        <v>44372470.71</v>
      </c>
      <c r="F189" s="195"/>
      <c r="G189" s="218"/>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5"/>
      <c r="AK189" s="145"/>
      <c r="AL189" s="145"/>
      <c r="AM189" s="145"/>
      <c r="AN189" s="145"/>
      <c r="AO189" s="145"/>
      <c r="AP189" s="145"/>
      <c r="AQ189" s="145"/>
      <c r="AR189" s="145"/>
      <c r="AS189" s="145"/>
      <c r="AT189" s="145"/>
      <c r="AU189" s="145"/>
      <c r="AV189" s="145"/>
      <c r="AW189" s="145"/>
      <c r="AX189" s="145"/>
      <c r="AY189" s="145"/>
      <c r="AZ189" s="145"/>
      <c r="BA189" s="145"/>
    </row>
    <row r="190" spans="1:53" s="239" customFormat="1" ht="18.75" customHeight="1">
      <c r="A190" s="61" t="s">
        <v>1230</v>
      </c>
      <c r="B190" s="126">
        <v>706</v>
      </c>
      <c r="C190" s="62" t="s">
        <v>1231</v>
      </c>
      <c r="D190" s="62"/>
      <c r="E190" s="164">
        <f>E191</f>
        <v>150000</v>
      </c>
      <c r="F190" s="195"/>
      <c r="G190" s="218"/>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5"/>
      <c r="AK190" s="145"/>
      <c r="AL190" s="145"/>
      <c r="AM190" s="145"/>
      <c r="AN190" s="145"/>
      <c r="AO190" s="145"/>
      <c r="AP190" s="145"/>
      <c r="AQ190" s="145"/>
      <c r="AR190" s="145"/>
      <c r="AS190" s="145"/>
      <c r="AT190" s="145"/>
      <c r="AU190" s="145"/>
      <c r="AV190" s="145"/>
      <c r="AW190" s="145"/>
      <c r="AX190" s="145"/>
      <c r="AY190" s="145"/>
      <c r="AZ190" s="145"/>
      <c r="BA190" s="145"/>
    </row>
    <row r="191" spans="1:53" s="239" customFormat="1" ht="18.75" customHeight="1">
      <c r="A191" s="61" t="s">
        <v>253</v>
      </c>
      <c r="B191" s="126">
        <v>706</v>
      </c>
      <c r="C191" s="62" t="s">
        <v>1231</v>
      </c>
      <c r="D191" s="62" t="s">
        <v>335</v>
      </c>
      <c r="E191" s="164">
        <v>150000</v>
      </c>
      <c r="F191" s="195"/>
      <c r="G191" s="218"/>
      <c r="H191" s="145"/>
      <c r="I191" s="145"/>
      <c r="J191" s="145"/>
      <c r="K191" s="145"/>
      <c r="L191" s="145"/>
      <c r="M191" s="145"/>
      <c r="N191" s="145"/>
      <c r="O191" s="145"/>
      <c r="P191" s="145"/>
      <c r="Q191" s="145"/>
      <c r="R191" s="145"/>
      <c r="S191" s="145"/>
      <c r="T191" s="145"/>
      <c r="U191" s="145"/>
      <c r="V191" s="145"/>
      <c r="W191" s="145"/>
      <c r="X191" s="145"/>
      <c r="Y191" s="145"/>
      <c r="Z191" s="145"/>
      <c r="AA191" s="145"/>
      <c r="AB191" s="145"/>
      <c r="AC191" s="145"/>
      <c r="AD191" s="145"/>
      <c r="AE191" s="145"/>
      <c r="AF191" s="145"/>
      <c r="AG191" s="145"/>
      <c r="AH191" s="145"/>
      <c r="AI191" s="145"/>
      <c r="AJ191" s="145"/>
      <c r="AK191" s="145"/>
      <c r="AL191" s="145"/>
      <c r="AM191" s="145"/>
      <c r="AN191" s="145"/>
      <c r="AO191" s="145"/>
      <c r="AP191" s="145"/>
      <c r="AQ191" s="145"/>
      <c r="AR191" s="145"/>
      <c r="AS191" s="145"/>
      <c r="AT191" s="145"/>
      <c r="AU191" s="145"/>
      <c r="AV191" s="145"/>
      <c r="AW191" s="145"/>
      <c r="AX191" s="145"/>
      <c r="AY191" s="145"/>
      <c r="AZ191" s="145"/>
      <c r="BA191" s="145"/>
    </row>
    <row r="192" spans="1:53" s="239" customFormat="1" ht="15.75">
      <c r="A192" s="61" t="s">
        <v>279</v>
      </c>
      <c r="B192" s="126">
        <v>706</v>
      </c>
      <c r="C192" s="62" t="s">
        <v>159</v>
      </c>
      <c r="D192" s="62"/>
      <c r="E192" s="164">
        <f>E193</f>
        <v>27391000</v>
      </c>
      <c r="F192" s="195"/>
      <c r="G192" s="218"/>
      <c r="H192" s="145"/>
      <c r="I192" s="145"/>
      <c r="J192" s="145"/>
      <c r="K192" s="145"/>
      <c r="L192" s="145"/>
      <c r="M192" s="145"/>
      <c r="N192" s="145"/>
      <c r="O192" s="145"/>
      <c r="P192" s="145"/>
      <c r="Q192" s="145"/>
      <c r="R192" s="145"/>
      <c r="S192" s="145"/>
      <c r="T192" s="145"/>
      <c r="U192" s="145"/>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45"/>
      <c r="BA192" s="145"/>
    </row>
    <row r="193" spans="1:53" s="239" customFormat="1" ht="31.5">
      <c r="A193" s="61" t="s">
        <v>332</v>
      </c>
      <c r="B193" s="126">
        <v>706</v>
      </c>
      <c r="C193" s="62" t="s">
        <v>159</v>
      </c>
      <c r="D193" s="62" t="s">
        <v>333</v>
      </c>
      <c r="E193" s="164">
        <v>27391000</v>
      </c>
      <c r="F193" s="195"/>
      <c r="G193" s="218"/>
      <c r="H193" s="145"/>
      <c r="I193" s="145"/>
      <c r="J193" s="145"/>
      <c r="K193" s="145"/>
      <c r="L193" s="145"/>
      <c r="M193" s="145"/>
      <c r="N193" s="145"/>
      <c r="O193" s="145"/>
      <c r="P193" s="145"/>
      <c r="Q193" s="145"/>
      <c r="R193" s="145"/>
      <c r="S193" s="145"/>
      <c r="T193" s="145"/>
      <c r="U193" s="145"/>
      <c r="V193" s="145"/>
      <c r="W193" s="145"/>
      <c r="X193" s="145"/>
      <c r="Y193" s="145"/>
      <c r="Z193" s="145"/>
      <c r="AA193" s="145"/>
      <c r="AB193" s="145"/>
      <c r="AC193" s="145"/>
      <c r="AD193" s="145"/>
      <c r="AE193" s="145"/>
      <c r="AF193" s="145"/>
      <c r="AG193" s="145"/>
      <c r="AH193" s="145"/>
      <c r="AI193" s="145"/>
      <c r="AJ193" s="145"/>
      <c r="AK193" s="145"/>
      <c r="AL193" s="145"/>
      <c r="AM193" s="145"/>
      <c r="AN193" s="145"/>
      <c r="AO193" s="145"/>
      <c r="AP193" s="145"/>
      <c r="AQ193" s="145"/>
      <c r="AR193" s="145"/>
      <c r="AS193" s="145"/>
      <c r="AT193" s="145"/>
      <c r="AU193" s="145"/>
      <c r="AV193" s="145"/>
      <c r="AW193" s="145"/>
      <c r="AX193" s="145"/>
      <c r="AY193" s="145"/>
      <c r="AZ193" s="145"/>
      <c r="BA193" s="145"/>
    </row>
    <row r="194" spans="1:7" ht="15.75">
      <c r="A194" s="61" t="s">
        <v>348</v>
      </c>
      <c r="B194" s="126">
        <v>706</v>
      </c>
      <c r="C194" s="62" t="s">
        <v>160</v>
      </c>
      <c r="D194" s="62"/>
      <c r="E194" s="164">
        <f>E195+E196</f>
        <v>288458</v>
      </c>
      <c r="F194" s="145"/>
      <c r="G194" s="145"/>
    </row>
    <row r="195" spans="1:7" ht="31.5">
      <c r="A195" s="61" t="s">
        <v>350</v>
      </c>
      <c r="B195" s="126">
        <v>706</v>
      </c>
      <c r="C195" s="62" t="s">
        <v>160</v>
      </c>
      <c r="D195" s="62" t="s">
        <v>326</v>
      </c>
      <c r="E195" s="164">
        <v>268458</v>
      </c>
      <c r="F195" s="145"/>
      <c r="G195" s="145"/>
    </row>
    <row r="196" spans="1:7" ht="15.75">
      <c r="A196" s="61" t="s">
        <v>337</v>
      </c>
      <c r="B196" s="126">
        <v>706</v>
      </c>
      <c r="C196" s="62" t="s">
        <v>160</v>
      </c>
      <c r="D196" s="62" t="s">
        <v>336</v>
      </c>
      <c r="E196" s="164">
        <v>20000</v>
      </c>
      <c r="F196" s="145"/>
      <c r="G196" s="145"/>
    </row>
    <row r="197" spans="1:53" s="239" customFormat="1" ht="31.5">
      <c r="A197" s="61" t="s">
        <v>4</v>
      </c>
      <c r="B197" s="126">
        <v>706</v>
      </c>
      <c r="C197" s="62" t="s">
        <v>161</v>
      </c>
      <c r="D197" s="62"/>
      <c r="E197" s="164">
        <f>E200+E198</f>
        <v>44850271.55</v>
      </c>
      <c r="F197" s="195"/>
      <c r="G197" s="218"/>
      <c r="H197" s="145"/>
      <c r="I197" s="145"/>
      <c r="J197" s="145"/>
      <c r="K197" s="145"/>
      <c r="L197" s="145"/>
      <c r="M197" s="145"/>
      <c r="N197" s="145"/>
      <c r="O197" s="145"/>
      <c r="P197" s="145"/>
      <c r="Q197" s="145"/>
      <c r="R197" s="145"/>
      <c r="S197" s="145"/>
      <c r="T197" s="145"/>
      <c r="U197" s="145"/>
      <c r="V197" s="145"/>
      <c r="W197" s="145"/>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45"/>
      <c r="AT197" s="145"/>
      <c r="AU197" s="145"/>
      <c r="AV197" s="145"/>
      <c r="AW197" s="145"/>
      <c r="AX197" s="145"/>
      <c r="AY197" s="145"/>
      <c r="AZ197" s="145"/>
      <c r="BA197" s="145"/>
    </row>
    <row r="198" spans="1:53" s="239" customFormat="1" ht="47.25">
      <c r="A198" s="61" t="s">
        <v>410</v>
      </c>
      <c r="B198" s="126">
        <v>706</v>
      </c>
      <c r="C198" s="62" t="s">
        <v>36</v>
      </c>
      <c r="D198" s="62"/>
      <c r="E198" s="164">
        <f>E199</f>
        <v>10106300</v>
      </c>
      <c r="F198" s="195"/>
      <c r="G198" s="218"/>
      <c r="H198" s="145"/>
      <c r="I198" s="145"/>
      <c r="J198" s="145"/>
      <c r="K198" s="145"/>
      <c r="L198" s="145"/>
      <c r="M198" s="145"/>
      <c r="N198" s="145"/>
      <c r="O198" s="145"/>
      <c r="P198" s="145"/>
      <c r="Q198" s="145"/>
      <c r="R198" s="145"/>
      <c r="S198" s="145"/>
      <c r="T198" s="145"/>
      <c r="U198" s="145"/>
      <c r="V198" s="145"/>
      <c r="W198" s="145"/>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45"/>
      <c r="AT198" s="145"/>
      <c r="AU198" s="145"/>
      <c r="AV198" s="145"/>
      <c r="AW198" s="145"/>
      <c r="AX198" s="145"/>
      <c r="AY198" s="145"/>
      <c r="AZ198" s="145"/>
      <c r="BA198" s="145"/>
    </row>
    <row r="199" spans="1:53" s="239" customFormat="1" ht="31.5">
      <c r="A199" s="61" t="s">
        <v>332</v>
      </c>
      <c r="B199" s="126">
        <v>706</v>
      </c>
      <c r="C199" s="62" t="s">
        <v>36</v>
      </c>
      <c r="D199" s="62" t="s">
        <v>333</v>
      </c>
      <c r="E199" s="164">
        <v>10106300</v>
      </c>
      <c r="F199" s="195"/>
      <c r="G199" s="218"/>
      <c r="H199" s="145"/>
      <c r="I199" s="145"/>
      <c r="J199" s="145"/>
      <c r="K199" s="145"/>
      <c r="L199" s="145"/>
      <c r="M199" s="145"/>
      <c r="N199" s="145"/>
      <c r="O199" s="145"/>
      <c r="P199" s="145"/>
      <c r="Q199" s="145"/>
      <c r="R199" s="145"/>
      <c r="S199" s="145"/>
      <c r="T199" s="145"/>
      <c r="U199" s="145"/>
      <c r="V199" s="145"/>
      <c r="W199" s="145"/>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45"/>
      <c r="AT199" s="145"/>
      <c r="AU199" s="145"/>
      <c r="AV199" s="145"/>
      <c r="AW199" s="145"/>
      <c r="AX199" s="145"/>
      <c r="AY199" s="145"/>
      <c r="AZ199" s="145"/>
      <c r="BA199" s="145"/>
    </row>
    <row r="200" spans="1:53" s="239" customFormat="1" ht="15.75">
      <c r="A200" s="61" t="s">
        <v>116</v>
      </c>
      <c r="B200" s="126">
        <v>706</v>
      </c>
      <c r="C200" s="62" t="s">
        <v>162</v>
      </c>
      <c r="D200" s="62"/>
      <c r="E200" s="164">
        <f>E201</f>
        <v>34743971.55</v>
      </c>
      <c r="F200" s="195"/>
      <c r="G200" s="218"/>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45"/>
      <c r="AT200" s="145"/>
      <c r="AU200" s="145"/>
      <c r="AV200" s="145"/>
      <c r="AW200" s="145"/>
      <c r="AX200" s="145"/>
      <c r="AY200" s="145"/>
      <c r="AZ200" s="145"/>
      <c r="BA200" s="145"/>
    </row>
    <row r="201" spans="1:53" s="239" customFormat="1" ht="31.5">
      <c r="A201" s="61" t="s">
        <v>332</v>
      </c>
      <c r="B201" s="126">
        <v>706</v>
      </c>
      <c r="C201" s="62" t="s">
        <v>162</v>
      </c>
      <c r="D201" s="62" t="s">
        <v>333</v>
      </c>
      <c r="E201" s="164">
        <v>34743971.55</v>
      </c>
      <c r="F201" s="195"/>
      <c r="G201" s="218"/>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5"/>
      <c r="BA201" s="145"/>
    </row>
    <row r="202" spans="1:53" s="239" customFormat="1" ht="31.5">
      <c r="A202" s="148" t="s">
        <v>728</v>
      </c>
      <c r="B202" s="235">
        <v>706</v>
      </c>
      <c r="C202" s="203" t="s">
        <v>163</v>
      </c>
      <c r="D202" s="203"/>
      <c r="E202" s="169">
        <f>E203+E208+E215+E223+E220+E226+E231</f>
        <v>111011915.05000001</v>
      </c>
      <c r="F202" s="195"/>
      <c r="G202" s="218"/>
      <c r="H202" s="145"/>
      <c r="I202" s="145"/>
      <c r="J202" s="145"/>
      <c r="K202" s="145"/>
      <c r="L202" s="145"/>
      <c r="M202" s="145"/>
      <c r="N202" s="145"/>
      <c r="O202" s="145"/>
      <c r="P202" s="145"/>
      <c r="Q202" s="145"/>
      <c r="R202" s="145"/>
      <c r="S202" s="145"/>
      <c r="T202" s="145"/>
      <c r="U202" s="145"/>
      <c r="V202" s="145"/>
      <c r="W202" s="145"/>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45"/>
      <c r="AT202" s="145"/>
      <c r="AU202" s="145"/>
      <c r="AV202" s="145"/>
      <c r="AW202" s="145"/>
      <c r="AX202" s="145"/>
      <c r="AY202" s="145"/>
      <c r="AZ202" s="145"/>
      <c r="BA202" s="145"/>
    </row>
    <row r="203" spans="1:53" s="239" customFormat="1" ht="31.5">
      <c r="A203" s="61" t="s">
        <v>164</v>
      </c>
      <c r="B203" s="126">
        <v>706</v>
      </c>
      <c r="C203" s="62" t="s">
        <v>165</v>
      </c>
      <c r="D203" s="62"/>
      <c r="E203" s="164">
        <f>E204</f>
        <v>4965500</v>
      </c>
      <c r="F203" s="195"/>
      <c r="G203" s="218"/>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row>
    <row r="204" spans="1:53" s="239" customFormat="1" ht="15.75">
      <c r="A204" s="61" t="s">
        <v>351</v>
      </c>
      <c r="B204" s="126">
        <v>706</v>
      </c>
      <c r="C204" s="62" t="s">
        <v>166</v>
      </c>
      <c r="D204" s="62"/>
      <c r="E204" s="164">
        <f>E205+E206+E207</f>
        <v>4965500</v>
      </c>
      <c r="F204" s="195"/>
      <c r="G204" s="218"/>
      <c r="H204" s="145"/>
      <c r="I204" s="145"/>
      <c r="J204" s="145"/>
      <c r="K204" s="145"/>
      <c r="L204" s="145"/>
      <c r="M204" s="145"/>
      <c r="N204" s="145"/>
      <c r="O204" s="145"/>
      <c r="P204" s="145"/>
      <c r="Q204" s="145"/>
      <c r="R204" s="145"/>
      <c r="S204" s="145"/>
      <c r="T204" s="145"/>
      <c r="U204" s="145"/>
      <c r="V204" s="145"/>
      <c r="W204" s="145"/>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45"/>
      <c r="AT204" s="145"/>
      <c r="AU204" s="145"/>
      <c r="AV204" s="145"/>
      <c r="AW204" s="145"/>
      <c r="AX204" s="145"/>
      <c r="AY204" s="145"/>
      <c r="AZ204" s="145"/>
      <c r="BA204" s="145"/>
    </row>
    <row r="205" spans="1:53" s="239" customFormat="1" ht="47.25">
      <c r="A205" s="61" t="s">
        <v>324</v>
      </c>
      <c r="B205" s="126">
        <v>706</v>
      </c>
      <c r="C205" s="62" t="s">
        <v>166</v>
      </c>
      <c r="D205" s="62" t="s">
        <v>325</v>
      </c>
      <c r="E205" s="164">
        <v>3994500</v>
      </c>
      <c r="F205" s="195"/>
      <c r="G205" s="218"/>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row>
    <row r="206" spans="1:53" s="239" customFormat="1" ht="31.5">
      <c r="A206" s="61" t="s">
        <v>350</v>
      </c>
      <c r="B206" s="126">
        <v>706</v>
      </c>
      <c r="C206" s="62" t="s">
        <v>166</v>
      </c>
      <c r="D206" s="62" t="s">
        <v>326</v>
      </c>
      <c r="E206" s="164">
        <v>723000</v>
      </c>
      <c r="F206" s="195"/>
      <c r="G206" s="218"/>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row>
    <row r="207" spans="1:53" s="239" customFormat="1" ht="15.75">
      <c r="A207" s="61" t="s">
        <v>327</v>
      </c>
      <c r="B207" s="126">
        <v>706</v>
      </c>
      <c r="C207" s="62" t="s">
        <v>166</v>
      </c>
      <c r="D207" s="62" t="s">
        <v>328</v>
      </c>
      <c r="E207" s="164">
        <v>248000</v>
      </c>
      <c r="F207" s="195"/>
      <c r="G207" s="218"/>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row>
    <row r="208" spans="1:53" s="239" customFormat="1" ht="47.25">
      <c r="A208" s="61" t="s">
        <v>729</v>
      </c>
      <c r="B208" s="126">
        <v>706</v>
      </c>
      <c r="C208" s="62" t="s">
        <v>167</v>
      </c>
      <c r="D208" s="62"/>
      <c r="E208" s="164">
        <f>E209+E213</f>
        <v>86169000</v>
      </c>
      <c r="F208" s="195"/>
      <c r="G208" s="218"/>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row>
    <row r="209" spans="1:53" s="239" customFormat="1" ht="15.75">
      <c r="A209" s="61" t="s">
        <v>351</v>
      </c>
      <c r="B209" s="126">
        <v>706</v>
      </c>
      <c r="C209" s="62" t="s">
        <v>168</v>
      </c>
      <c r="D209" s="62"/>
      <c r="E209" s="164">
        <f>E210+E211+E212</f>
        <v>82798000</v>
      </c>
      <c r="F209" s="195"/>
      <c r="G209" s="218"/>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row>
    <row r="210" spans="1:53" s="239" customFormat="1" ht="47.25">
      <c r="A210" s="61" t="s">
        <v>324</v>
      </c>
      <c r="B210" s="126">
        <v>706</v>
      </c>
      <c r="C210" s="62" t="s">
        <v>168</v>
      </c>
      <c r="D210" s="62" t="s">
        <v>325</v>
      </c>
      <c r="E210" s="164">
        <v>64861000</v>
      </c>
      <c r="F210" s="195"/>
      <c r="G210" s="218"/>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row>
    <row r="211" spans="1:53" s="239" customFormat="1" ht="31.5">
      <c r="A211" s="61" t="s">
        <v>350</v>
      </c>
      <c r="B211" s="126">
        <v>706</v>
      </c>
      <c r="C211" s="62" t="s">
        <v>168</v>
      </c>
      <c r="D211" s="62" t="s">
        <v>326</v>
      </c>
      <c r="E211" s="164">
        <v>17467000</v>
      </c>
      <c r="F211" s="195"/>
      <c r="G211" s="218"/>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row>
    <row r="212" spans="1:53" s="239" customFormat="1" ht="15.75">
      <c r="A212" s="61" t="s">
        <v>327</v>
      </c>
      <c r="B212" s="126">
        <v>706</v>
      </c>
      <c r="C212" s="62" t="s">
        <v>168</v>
      </c>
      <c r="D212" s="62" t="s">
        <v>328</v>
      </c>
      <c r="E212" s="164">
        <v>470000</v>
      </c>
      <c r="F212" s="195"/>
      <c r="G212" s="218"/>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row>
    <row r="213" spans="1:53" s="239" customFormat="1" ht="31.5">
      <c r="A213" s="61" t="s">
        <v>30</v>
      </c>
      <c r="B213" s="126">
        <v>706</v>
      </c>
      <c r="C213" s="62" t="s">
        <v>169</v>
      </c>
      <c r="D213" s="62"/>
      <c r="E213" s="164">
        <f>E214</f>
        <v>3371000</v>
      </c>
      <c r="F213" s="195"/>
      <c r="G213" s="218"/>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row>
    <row r="214" spans="1:53" s="239" customFormat="1" ht="47.25">
      <c r="A214" s="61" t="s">
        <v>324</v>
      </c>
      <c r="B214" s="126">
        <v>706</v>
      </c>
      <c r="C214" s="62" t="s">
        <v>169</v>
      </c>
      <c r="D214" s="62" t="s">
        <v>325</v>
      </c>
      <c r="E214" s="164">
        <v>3371000</v>
      </c>
      <c r="F214" s="195"/>
      <c r="G214" s="218"/>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row>
    <row r="215" spans="1:53" s="239" customFormat="1" ht="51.75" customHeight="1">
      <c r="A215" s="61" t="s">
        <v>730</v>
      </c>
      <c r="B215" s="126">
        <v>706</v>
      </c>
      <c r="C215" s="62" t="s">
        <v>170</v>
      </c>
      <c r="D215" s="62"/>
      <c r="E215" s="164">
        <f>E216+E218</f>
        <v>2841300</v>
      </c>
      <c r="F215" s="195"/>
      <c r="G215" s="218"/>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row>
    <row r="216" spans="1:53" s="239" customFormat="1" ht="31.5">
      <c r="A216" s="61" t="s">
        <v>355</v>
      </c>
      <c r="B216" s="126">
        <v>706</v>
      </c>
      <c r="C216" s="62" t="s">
        <v>171</v>
      </c>
      <c r="D216" s="62"/>
      <c r="E216" s="164">
        <f>E217</f>
        <v>2463600</v>
      </c>
      <c r="F216" s="195"/>
      <c r="G216" s="218"/>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row>
    <row r="217" spans="1:53" s="239" customFormat="1" ht="15.75">
      <c r="A217" s="61" t="s">
        <v>253</v>
      </c>
      <c r="B217" s="126">
        <v>706</v>
      </c>
      <c r="C217" s="62" t="s">
        <v>171</v>
      </c>
      <c r="D217" s="62" t="s">
        <v>335</v>
      </c>
      <c r="E217" s="164">
        <v>2463600</v>
      </c>
      <c r="F217" s="195"/>
      <c r="G217" s="218"/>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row>
    <row r="218" spans="1:53" s="239" customFormat="1" ht="47.25">
      <c r="A218" s="61" t="s">
        <v>455</v>
      </c>
      <c r="B218" s="126">
        <v>706</v>
      </c>
      <c r="C218" s="62" t="s">
        <v>456</v>
      </c>
      <c r="D218" s="62"/>
      <c r="E218" s="164">
        <f>E219</f>
        <v>377700</v>
      </c>
      <c r="F218" s="195"/>
      <c r="G218" s="218"/>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row>
    <row r="219" spans="1:53" s="239" customFormat="1" ht="31.5">
      <c r="A219" s="61" t="s">
        <v>350</v>
      </c>
      <c r="B219" s="126">
        <v>706</v>
      </c>
      <c r="C219" s="62" t="s">
        <v>456</v>
      </c>
      <c r="D219" s="62" t="s">
        <v>326</v>
      </c>
      <c r="E219" s="164">
        <v>377700</v>
      </c>
      <c r="F219" s="195"/>
      <c r="G219" s="218"/>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row>
    <row r="220" spans="1:53" s="239" customFormat="1" ht="31.5">
      <c r="A220" s="61" t="s">
        <v>1153</v>
      </c>
      <c r="B220" s="126">
        <v>706</v>
      </c>
      <c r="C220" s="62" t="s">
        <v>457</v>
      </c>
      <c r="D220" s="62"/>
      <c r="E220" s="164">
        <f>E221</f>
        <v>884000</v>
      </c>
      <c r="F220" s="195"/>
      <c r="G220" s="218"/>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row>
    <row r="221" spans="1:53" s="239" customFormat="1" ht="31.5">
      <c r="A221" s="61" t="s">
        <v>1199</v>
      </c>
      <c r="B221" s="126">
        <v>706</v>
      </c>
      <c r="C221" s="62" t="s">
        <v>1200</v>
      </c>
      <c r="D221" s="62"/>
      <c r="E221" s="164">
        <f>E222</f>
        <v>884000</v>
      </c>
      <c r="F221" s="195"/>
      <c r="G221" s="218"/>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row>
    <row r="222" spans="1:53" s="239" customFormat="1" ht="15.75">
      <c r="A222" s="61" t="s">
        <v>327</v>
      </c>
      <c r="B222" s="126">
        <v>706</v>
      </c>
      <c r="C222" s="62" t="s">
        <v>1200</v>
      </c>
      <c r="D222" s="62" t="s">
        <v>328</v>
      </c>
      <c r="E222" s="164">
        <v>884000</v>
      </c>
      <c r="F222" s="195"/>
      <c r="G222" s="218"/>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row>
    <row r="223" spans="1:53" s="239" customFormat="1" ht="46.5" customHeight="1">
      <c r="A223" s="61" t="s">
        <v>956</v>
      </c>
      <c r="B223" s="126">
        <v>706</v>
      </c>
      <c r="C223" s="62" t="s">
        <v>396</v>
      </c>
      <c r="D223" s="62"/>
      <c r="E223" s="164">
        <f>E224</f>
        <v>2679043.26</v>
      </c>
      <c r="F223" s="195"/>
      <c r="G223" s="218"/>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row>
    <row r="224" spans="1:53" s="239" customFormat="1" ht="15.75">
      <c r="A224" s="61" t="s">
        <v>79</v>
      </c>
      <c r="B224" s="126">
        <v>706</v>
      </c>
      <c r="C224" s="62" t="s">
        <v>953</v>
      </c>
      <c r="D224" s="62"/>
      <c r="E224" s="164">
        <f>E225</f>
        <v>2679043.26</v>
      </c>
      <c r="F224" s="195"/>
      <c r="G224" s="218"/>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row>
    <row r="225" spans="1:53" s="239" customFormat="1" ht="15.75">
      <c r="A225" s="61" t="s">
        <v>337</v>
      </c>
      <c r="B225" s="126">
        <v>706</v>
      </c>
      <c r="C225" s="62" t="s">
        <v>953</v>
      </c>
      <c r="D225" s="62" t="s">
        <v>336</v>
      </c>
      <c r="E225" s="164">
        <v>2679043.26</v>
      </c>
      <c r="F225" s="195"/>
      <c r="G225" s="218"/>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row>
    <row r="226" spans="1:53" s="239" customFormat="1" ht="47.25">
      <c r="A226" s="61" t="s">
        <v>731</v>
      </c>
      <c r="B226" s="126">
        <v>706</v>
      </c>
      <c r="C226" s="62" t="s">
        <v>464</v>
      </c>
      <c r="D226" s="62"/>
      <c r="E226" s="164">
        <f>E228+E229</f>
        <v>4777000</v>
      </c>
      <c r="F226" s="195"/>
      <c r="G226" s="218"/>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row>
    <row r="227" spans="1:53" s="239" customFormat="1" ht="15.75">
      <c r="A227" s="61" t="s">
        <v>330</v>
      </c>
      <c r="B227" s="126">
        <v>706</v>
      </c>
      <c r="C227" s="62" t="s">
        <v>954</v>
      </c>
      <c r="D227" s="62"/>
      <c r="E227" s="164">
        <f>E228</f>
        <v>3670000</v>
      </c>
      <c r="F227" s="195"/>
      <c r="G227" s="218"/>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row>
    <row r="228" spans="1:53" s="239" customFormat="1" ht="31.5">
      <c r="A228" s="61" t="s">
        <v>350</v>
      </c>
      <c r="B228" s="126">
        <v>706</v>
      </c>
      <c r="C228" s="62" t="s">
        <v>954</v>
      </c>
      <c r="D228" s="62" t="s">
        <v>326</v>
      </c>
      <c r="E228" s="164">
        <v>3670000</v>
      </c>
      <c r="F228" s="195"/>
      <c r="G228" s="218"/>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row>
    <row r="229" spans="1:53" s="239" customFormat="1" ht="21" customHeight="1">
      <c r="A229" s="61" t="s">
        <v>331</v>
      </c>
      <c r="B229" s="126">
        <v>706</v>
      </c>
      <c r="C229" s="62" t="s">
        <v>955</v>
      </c>
      <c r="D229" s="62"/>
      <c r="E229" s="164">
        <f>E230</f>
        <v>1107000</v>
      </c>
      <c r="F229" s="195"/>
      <c r="G229" s="218"/>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row>
    <row r="230" spans="1:53" s="239" customFormat="1" ht="31.5">
      <c r="A230" s="61" t="s">
        <v>350</v>
      </c>
      <c r="B230" s="126">
        <v>706</v>
      </c>
      <c r="C230" s="62" t="s">
        <v>955</v>
      </c>
      <c r="D230" s="62" t="s">
        <v>326</v>
      </c>
      <c r="E230" s="164">
        <v>1107000</v>
      </c>
      <c r="F230" s="195"/>
      <c r="G230" s="218"/>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row>
    <row r="231" spans="1:53" s="239" customFormat="1" ht="31.5">
      <c r="A231" s="61" t="s">
        <v>197</v>
      </c>
      <c r="B231" s="126">
        <v>706</v>
      </c>
      <c r="C231" s="62" t="s">
        <v>498</v>
      </c>
      <c r="D231" s="62"/>
      <c r="E231" s="164">
        <f>E235+E237+E232+E240</f>
        <v>8696071.79</v>
      </c>
      <c r="F231" s="195"/>
      <c r="G231" s="218"/>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row>
    <row r="232" spans="1:53" s="239" customFormat="1" ht="31.5">
      <c r="A232" s="61" t="s">
        <v>315</v>
      </c>
      <c r="B232" s="126">
        <v>706</v>
      </c>
      <c r="C232" s="62" t="s">
        <v>952</v>
      </c>
      <c r="D232" s="62"/>
      <c r="E232" s="164">
        <f>E233+E234</f>
        <v>1350000</v>
      </c>
      <c r="F232" s="195"/>
      <c r="G232" s="218"/>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row>
    <row r="233" spans="1:53" s="239" customFormat="1" ht="31.5">
      <c r="A233" s="61" t="s">
        <v>350</v>
      </c>
      <c r="B233" s="126">
        <v>706</v>
      </c>
      <c r="C233" s="62" t="s">
        <v>952</v>
      </c>
      <c r="D233" s="62" t="s">
        <v>326</v>
      </c>
      <c r="E233" s="164">
        <v>1349500</v>
      </c>
      <c r="F233" s="195"/>
      <c r="G233" s="218"/>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row>
    <row r="234" spans="1:53" s="239" customFormat="1" ht="15.75">
      <c r="A234" s="61" t="s">
        <v>327</v>
      </c>
      <c r="B234" s="126">
        <v>706</v>
      </c>
      <c r="C234" s="62" t="s">
        <v>952</v>
      </c>
      <c r="D234" s="62" t="s">
        <v>328</v>
      </c>
      <c r="E234" s="164">
        <v>500</v>
      </c>
      <c r="F234" s="195"/>
      <c r="G234" s="218"/>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row>
    <row r="235" spans="1:53" s="239" customFormat="1" ht="31.5">
      <c r="A235" s="61" t="s">
        <v>67</v>
      </c>
      <c r="B235" s="126">
        <v>706</v>
      </c>
      <c r="C235" s="62" t="s">
        <v>950</v>
      </c>
      <c r="D235" s="62"/>
      <c r="E235" s="164">
        <f>E236</f>
        <v>500000</v>
      </c>
      <c r="F235" s="195"/>
      <c r="G235" s="218"/>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row>
    <row r="236" spans="1:53" s="239" customFormat="1" ht="31.5">
      <c r="A236" s="61" t="s">
        <v>350</v>
      </c>
      <c r="B236" s="126">
        <v>706</v>
      </c>
      <c r="C236" s="62" t="s">
        <v>950</v>
      </c>
      <c r="D236" s="62" t="s">
        <v>326</v>
      </c>
      <c r="E236" s="164">
        <v>500000</v>
      </c>
      <c r="F236" s="195"/>
      <c r="G236" s="218"/>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row>
    <row r="237" spans="1:53" s="239" customFormat="1" ht="15.75">
      <c r="A237" s="61" t="s">
        <v>206</v>
      </c>
      <c r="B237" s="126">
        <v>706</v>
      </c>
      <c r="C237" s="62" t="s">
        <v>951</v>
      </c>
      <c r="D237" s="62"/>
      <c r="E237" s="164">
        <f>E238+E239</f>
        <v>6601529.29</v>
      </c>
      <c r="F237" s="195"/>
      <c r="G237" s="218"/>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row>
    <row r="238" spans="1:53" s="239" customFormat="1" ht="31.5">
      <c r="A238" s="61" t="s">
        <v>350</v>
      </c>
      <c r="B238" s="126">
        <v>706</v>
      </c>
      <c r="C238" s="62" t="s">
        <v>951</v>
      </c>
      <c r="D238" s="62" t="s">
        <v>326</v>
      </c>
      <c r="E238" s="164">
        <v>4425355.29</v>
      </c>
      <c r="F238" s="195"/>
      <c r="G238" s="218"/>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row>
    <row r="239" spans="1:53" s="239" customFormat="1" ht="15.75">
      <c r="A239" s="61" t="s">
        <v>327</v>
      </c>
      <c r="B239" s="126">
        <v>706</v>
      </c>
      <c r="C239" s="62" t="s">
        <v>951</v>
      </c>
      <c r="D239" s="62" t="s">
        <v>328</v>
      </c>
      <c r="E239" s="164">
        <v>2176174</v>
      </c>
      <c r="F239" s="195"/>
      <c r="G239" s="218"/>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row>
    <row r="240" spans="1:53" s="239" customFormat="1" ht="15.75">
      <c r="A240" s="61" t="s">
        <v>1076</v>
      </c>
      <c r="B240" s="126">
        <v>706</v>
      </c>
      <c r="C240" s="62" t="s">
        <v>1077</v>
      </c>
      <c r="D240" s="62"/>
      <c r="E240" s="164">
        <f>E241</f>
        <v>244542.5</v>
      </c>
      <c r="F240" s="195"/>
      <c r="G240" s="218"/>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row>
    <row r="241" spans="1:53" s="239" customFormat="1" ht="15.75">
      <c r="A241" s="61" t="s">
        <v>253</v>
      </c>
      <c r="B241" s="126">
        <v>706</v>
      </c>
      <c r="C241" s="62" t="s">
        <v>1077</v>
      </c>
      <c r="D241" s="62" t="s">
        <v>335</v>
      </c>
      <c r="E241" s="164">
        <v>244542.5</v>
      </c>
      <c r="F241" s="195"/>
      <c r="G241" s="218"/>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row>
    <row r="242" spans="1:53" s="239" customFormat="1" ht="51.75" customHeight="1">
      <c r="A242" s="148" t="s">
        <v>732</v>
      </c>
      <c r="B242" s="235">
        <v>706</v>
      </c>
      <c r="C242" s="203" t="s">
        <v>172</v>
      </c>
      <c r="D242" s="203"/>
      <c r="E242" s="169">
        <f>E252+E256+E280+E291+E246+E277+E243+E249</f>
        <v>181229319.88</v>
      </c>
      <c r="F242" s="195"/>
      <c r="G242" s="218"/>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c r="AX242" s="145"/>
      <c r="AY242" s="145"/>
      <c r="AZ242" s="145"/>
      <c r="BA242" s="145"/>
    </row>
    <row r="243" spans="1:53" s="239" customFormat="1" ht="18.75" customHeight="1">
      <c r="A243" s="61" t="s">
        <v>1050</v>
      </c>
      <c r="B243" s="126">
        <v>706</v>
      </c>
      <c r="C243" s="62" t="s">
        <v>1051</v>
      </c>
      <c r="D243" s="62"/>
      <c r="E243" s="164">
        <f>E244</f>
        <v>123640</v>
      </c>
      <c r="F243" s="195"/>
      <c r="G243" s="218"/>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45"/>
      <c r="AT243" s="145"/>
      <c r="AU243" s="145"/>
      <c r="AV243" s="145"/>
      <c r="AW243" s="145"/>
      <c r="AX243" s="145"/>
      <c r="AY243" s="145"/>
      <c r="AZ243" s="145"/>
      <c r="BA243" s="145"/>
    </row>
    <row r="244" spans="1:53" s="239" customFormat="1" ht="63" customHeight="1">
      <c r="A244" s="61" t="s">
        <v>1052</v>
      </c>
      <c r="B244" s="126">
        <v>706</v>
      </c>
      <c r="C244" s="62" t="s">
        <v>1053</v>
      </c>
      <c r="D244" s="62"/>
      <c r="E244" s="164">
        <f>E245</f>
        <v>123640</v>
      </c>
      <c r="F244" s="195"/>
      <c r="G244" s="218"/>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row>
    <row r="245" spans="1:53" s="239" customFormat="1" ht="18.75" customHeight="1">
      <c r="A245" s="61" t="s">
        <v>253</v>
      </c>
      <c r="B245" s="126">
        <v>706</v>
      </c>
      <c r="C245" s="62" t="s">
        <v>1053</v>
      </c>
      <c r="D245" s="62" t="s">
        <v>335</v>
      </c>
      <c r="E245" s="164">
        <v>123640</v>
      </c>
      <c r="F245" s="195"/>
      <c r="G245" s="218"/>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45"/>
      <c r="AT245" s="145"/>
      <c r="AU245" s="145"/>
      <c r="AV245" s="145"/>
      <c r="AW245" s="145"/>
      <c r="AX245" s="145"/>
      <c r="AY245" s="145"/>
      <c r="AZ245" s="145"/>
      <c r="BA245" s="145"/>
    </row>
    <row r="246" spans="1:53" s="239" customFormat="1" ht="31.5">
      <c r="A246" s="61" t="s">
        <v>1154</v>
      </c>
      <c r="B246" s="126">
        <v>706</v>
      </c>
      <c r="C246" s="62" t="s">
        <v>173</v>
      </c>
      <c r="D246" s="62"/>
      <c r="E246" s="164">
        <f>E247</f>
        <v>22971060.1</v>
      </c>
      <c r="F246" s="195"/>
      <c r="G246" s="218"/>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145"/>
    </row>
    <row r="247" spans="1:53" s="239" customFormat="1" ht="31.5">
      <c r="A247" s="61" t="s">
        <v>218</v>
      </c>
      <c r="B247" s="126">
        <v>706</v>
      </c>
      <c r="C247" s="62" t="s">
        <v>733</v>
      </c>
      <c r="D247" s="62"/>
      <c r="E247" s="164">
        <f>E248</f>
        <v>22971060.1</v>
      </c>
      <c r="F247" s="195"/>
      <c r="G247" s="218"/>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145"/>
    </row>
    <row r="248" spans="1:53" s="239" customFormat="1" ht="31.5">
      <c r="A248" s="61" t="s">
        <v>111</v>
      </c>
      <c r="B248" s="126">
        <v>706</v>
      </c>
      <c r="C248" s="62" t="s">
        <v>733</v>
      </c>
      <c r="D248" s="62" t="s">
        <v>339</v>
      </c>
      <c r="E248" s="164">
        <v>22971060.1</v>
      </c>
      <c r="F248" s="195"/>
      <c r="G248" s="218"/>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145"/>
    </row>
    <row r="249" spans="1:53" s="239" customFormat="1" ht="15.75">
      <c r="A249" s="61" t="s">
        <v>945</v>
      </c>
      <c r="B249" s="126">
        <v>706</v>
      </c>
      <c r="C249" s="62" t="s">
        <v>946</v>
      </c>
      <c r="D249" s="62"/>
      <c r="E249" s="164">
        <f>E250</f>
        <v>500000</v>
      </c>
      <c r="F249" s="195"/>
      <c r="G249" s="218"/>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row>
    <row r="250" spans="1:53" s="239" customFormat="1" ht="47.25">
      <c r="A250" s="61" t="s">
        <v>1206</v>
      </c>
      <c r="B250" s="126">
        <v>706</v>
      </c>
      <c r="C250" s="62" t="s">
        <v>1207</v>
      </c>
      <c r="D250" s="62"/>
      <c r="E250" s="164">
        <f>E251</f>
        <v>500000</v>
      </c>
      <c r="F250" s="195"/>
      <c r="G250" s="218"/>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row>
    <row r="251" spans="1:53" s="239" customFormat="1" ht="15.75">
      <c r="A251" s="61" t="s">
        <v>327</v>
      </c>
      <c r="B251" s="126">
        <v>706</v>
      </c>
      <c r="C251" s="62" t="s">
        <v>1207</v>
      </c>
      <c r="D251" s="62" t="s">
        <v>328</v>
      </c>
      <c r="E251" s="164">
        <v>500000</v>
      </c>
      <c r="F251" s="195"/>
      <c r="G251" s="218"/>
      <c r="H251" s="145"/>
      <c r="I251" s="145"/>
      <c r="J251" s="145"/>
      <c r="K251" s="145"/>
      <c r="L251" s="145"/>
      <c r="M251" s="145"/>
      <c r="N251" s="145"/>
      <c r="O251" s="145"/>
      <c r="P251" s="145"/>
      <c r="Q251" s="145"/>
      <c r="R251" s="145"/>
      <c r="S251" s="145"/>
      <c r="T251" s="145"/>
      <c r="U251" s="145"/>
      <c r="V251" s="145"/>
      <c r="W251" s="14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45"/>
      <c r="AT251" s="145"/>
      <c r="AU251" s="145"/>
      <c r="AV251" s="145"/>
      <c r="AW251" s="145"/>
      <c r="AX251" s="145"/>
      <c r="AY251" s="145"/>
      <c r="AZ251" s="145"/>
      <c r="BA251" s="145"/>
    </row>
    <row r="252" spans="1:53" s="239" customFormat="1" ht="31.5">
      <c r="A252" s="61" t="s">
        <v>970</v>
      </c>
      <c r="B252" s="126">
        <v>706</v>
      </c>
      <c r="C252" s="62" t="s">
        <v>174</v>
      </c>
      <c r="D252" s="62"/>
      <c r="E252" s="164">
        <f>E253</f>
        <v>8521028.379999999</v>
      </c>
      <c r="F252" s="195"/>
      <c r="G252" s="218"/>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45"/>
      <c r="AT252" s="145"/>
      <c r="AU252" s="145"/>
      <c r="AV252" s="145"/>
      <c r="AW252" s="145"/>
      <c r="AX252" s="145"/>
      <c r="AY252" s="145"/>
      <c r="AZ252" s="145"/>
      <c r="BA252" s="145"/>
    </row>
    <row r="253" spans="1:53" s="239" customFormat="1" ht="15.75">
      <c r="A253" s="61" t="s">
        <v>34</v>
      </c>
      <c r="B253" s="126">
        <v>706</v>
      </c>
      <c r="C253" s="62" t="s">
        <v>735</v>
      </c>
      <c r="D253" s="62"/>
      <c r="E253" s="164">
        <f>E254+E255</f>
        <v>8521028.379999999</v>
      </c>
      <c r="F253" s="195"/>
      <c r="G253" s="218"/>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145"/>
    </row>
    <row r="254" spans="1:53" s="239" customFormat="1" ht="31.5">
      <c r="A254" s="61" t="s">
        <v>350</v>
      </c>
      <c r="B254" s="126">
        <v>706</v>
      </c>
      <c r="C254" s="62" t="s">
        <v>735</v>
      </c>
      <c r="D254" s="62" t="s">
        <v>326</v>
      </c>
      <c r="E254" s="164">
        <v>7893778.38</v>
      </c>
      <c r="F254" s="195"/>
      <c r="G254" s="218"/>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c r="AR254" s="145"/>
      <c r="AS254" s="145"/>
      <c r="AT254" s="145"/>
      <c r="AU254" s="145"/>
      <c r="AV254" s="145"/>
      <c r="AW254" s="145"/>
      <c r="AX254" s="145"/>
      <c r="AY254" s="145"/>
      <c r="AZ254" s="145"/>
      <c r="BA254" s="145"/>
    </row>
    <row r="255" spans="1:53" s="239" customFormat="1" ht="15.75">
      <c r="A255" s="61" t="s">
        <v>253</v>
      </c>
      <c r="B255" s="126">
        <v>706</v>
      </c>
      <c r="C255" s="62" t="s">
        <v>735</v>
      </c>
      <c r="D255" s="62" t="s">
        <v>335</v>
      </c>
      <c r="E255" s="164">
        <v>627250</v>
      </c>
      <c r="F255" s="195"/>
      <c r="G255" s="218"/>
      <c r="H255" s="145"/>
      <c r="I255" s="145"/>
      <c r="J255" s="145"/>
      <c r="K255" s="145"/>
      <c r="L255" s="145"/>
      <c r="M255" s="145"/>
      <c r="N255" s="145"/>
      <c r="O255" s="145"/>
      <c r="P255" s="145"/>
      <c r="Q255" s="145"/>
      <c r="R255" s="145"/>
      <c r="S255" s="145"/>
      <c r="T255" s="145"/>
      <c r="U255" s="145"/>
      <c r="V255" s="145"/>
      <c r="W255" s="145"/>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45"/>
      <c r="AT255" s="145"/>
      <c r="AU255" s="145"/>
      <c r="AV255" s="145"/>
      <c r="AW255" s="145"/>
      <c r="AX255" s="145"/>
      <c r="AY255" s="145"/>
      <c r="AZ255" s="145"/>
      <c r="BA255" s="145"/>
    </row>
    <row r="256" spans="1:53" s="239" customFormat="1" ht="31.5">
      <c r="A256" s="61" t="s">
        <v>533</v>
      </c>
      <c r="B256" s="126">
        <v>706</v>
      </c>
      <c r="C256" s="62" t="s">
        <v>175</v>
      </c>
      <c r="D256" s="62"/>
      <c r="E256" s="164">
        <f>E271+E269+E259+E261+E263+E265+E257+E267+E273+E275</f>
        <v>85725965.65</v>
      </c>
      <c r="F256" s="195"/>
      <c r="G256" s="218"/>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5"/>
      <c r="AY256" s="145"/>
      <c r="AZ256" s="145"/>
      <c r="BA256" s="145"/>
    </row>
    <row r="257" spans="1:53" s="239" customFormat="1" ht="34.5" customHeight="1">
      <c r="A257" s="61" t="s">
        <v>1054</v>
      </c>
      <c r="B257" s="126">
        <v>706</v>
      </c>
      <c r="C257" s="62" t="s">
        <v>1055</v>
      </c>
      <c r="D257" s="62"/>
      <c r="E257" s="164">
        <f>E258</f>
        <v>1701400</v>
      </c>
      <c r="F257" s="195"/>
      <c r="G257" s="218"/>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45"/>
      <c r="AT257" s="145"/>
      <c r="AU257" s="145"/>
      <c r="AV257" s="145"/>
      <c r="AW257" s="145"/>
      <c r="AX257" s="145"/>
      <c r="AY257" s="145"/>
      <c r="AZ257" s="145"/>
      <c r="BA257" s="145"/>
    </row>
    <row r="258" spans="1:53" s="239" customFormat="1" ht="15.75">
      <c r="A258" s="61" t="s">
        <v>253</v>
      </c>
      <c r="B258" s="126">
        <v>706</v>
      </c>
      <c r="C258" s="62" t="s">
        <v>1055</v>
      </c>
      <c r="D258" s="62" t="s">
        <v>335</v>
      </c>
      <c r="E258" s="164">
        <v>1701400</v>
      </c>
      <c r="F258" s="195"/>
      <c r="G258" s="218"/>
      <c r="H258" s="145"/>
      <c r="I258" s="145"/>
      <c r="J258" s="145"/>
      <c r="K258" s="145"/>
      <c r="L258" s="145"/>
      <c r="M258" s="145"/>
      <c r="N258" s="145"/>
      <c r="O258" s="145"/>
      <c r="P258" s="145"/>
      <c r="Q258" s="145"/>
      <c r="R258" s="145"/>
      <c r="S258" s="145"/>
      <c r="T258" s="145"/>
      <c r="U258" s="145"/>
      <c r="V258" s="145"/>
      <c r="W258" s="145"/>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45"/>
      <c r="AT258" s="145"/>
      <c r="AU258" s="145"/>
      <c r="AV258" s="145"/>
      <c r="AW258" s="145"/>
      <c r="AX258" s="145"/>
      <c r="AY258" s="145"/>
      <c r="AZ258" s="145"/>
      <c r="BA258" s="145"/>
    </row>
    <row r="259" spans="1:53" s="239" customFormat="1" ht="15.75">
      <c r="A259" s="61" t="s">
        <v>1056</v>
      </c>
      <c r="B259" s="126">
        <v>706</v>
      </c>
      <c r="C259" s="62" t="s">
        <v>1057</v>
      </c>
      <c r="D259" s="62"/>
      <c r="E259" s="164">
        <f>E260</f>
        <v>35509500</v>
      </c>
      <c r="F259" s="195"/>
      <c r="G259" s="218"/>
      <c r="H259" s="145"/>
      <c r="I259" s="145"/>
      <c r="J259" s="145"/>
      <c r="K259" s="145"/>
      <c r="L259" s="145"/>
      <c r="M259" s="145"/>
      <c r="N259" s="145"/>
      <c r="O259" s="145"/>
      <c r="P259" s="145"/>
      <c r="Q259" s="145"/>
      <c r="R259" s="145"/>
      <c r="S259" s="145"/>
      <c r="T259" s="145"/>
      <c r="U259" s="145"/>
      <c r="V259" s="145"/>
      <c r="W259" s="145"/>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45"/>
      <c r="AT259" s="145"/>
      <c r="AU259" s="145"/>
      <c r="AV259" s="145"/>
      <c r="AW259" s="145"/>
      <c r="AX259" s="145"/>
      <c r="AY259" s="145"/>
      <c r="AZ259" s="145"/>
      <c r="BA259" s="145"/>
    </row>
    <row r="260" spans="1:53" s="239" customFormat="1" ht="31.5">
      <c r="A260" s="61" t="s">
        <v>111</v>
      </c>
      <c r="B260" s="126">
        <v>706</v>
      </c>
      <c r="C260" s="62" t="s">
        <v>1057</v>
      </c>
      <c r="D260" s="62" t="s">
        <v>339</v>
      </c>
      <c r="E260" s="164">
        <v>35509500</v>
      </c>
      <c r="F260" s="195"/>
      <c r="G260" s="218"/>
      <c r="H260" s="145"/>
      <c r="I260" s="145"/>
      <c r="J260" s="145"/>
      <c r="K260" s="145"/>
      <c r="L260" s="145"/>
      <c r="M260" s="145"/>
      <c r="N260" s="145"/>
      <c r="O260" s="145"/>
      <c r="P260" s="145"/>
      <c r="Q260" s="145"/>
      <c r="R260" s="145"/>
      <c r="S260" s="145"/>
      <c r="T260" s="145"/>
      <c r="U260" s="145"/>
      <c r="V260" s="145"/>
      <c r="W260" s="145"/>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45"/>
      <c r="AT260" s="145"/>
      <c r="AU260" s="145"/>
      <c r="AV260" s="145"/>
      <c r="AW260" s="145"/>
      <c r="AX260" s="145"/>
      <c r="AY260" s="145"/>
      <c r="AZ260" s="145"/>
      <c r="BA260" s="145"/>
    </row>
    <row r="261" spans="1:53" s="239" customFormat="1" ht="31.5">
      <c r="A261" s="61" t="s">
        <v>1041</v>
      </c>
      <c r="B261" s="126">
        <v>706</v>
      </c>
      <c r="C261" s="62" t="s">
        <v>1058</v>
      </c>
      <c r="D261" s="62"/>
      <c r="E261" s="164">
        <f>E262</f>
        <v>1454000</v>
      </c>
      <c r="F261" s="195"/>
      <c r="G261" s="218"/>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45"/>
      <c r="AT261" s="145"/>
      <c r="AU261" s="145"/>
      <c r="AV261" s="145"/>
      <c r="AW261" s="145"/>
      <c r="AX261" s="145"/>
      <c r="AY261" s="145"/>
      <c r="AZ261" s="145"/>
      <c r="BA261" s="145"/>
    </row>
    <row r="262" spans="1:53" s="239" customFormat="1" ht="15.75">
      <c r="A262" s="61" t="s">
        <v>253</v>
      </c>
      <c r="B262" s="126">
        <v>706</v>
      </c>
      <c r="C262" s="62" t="s">
        <v>1058</v>
      </c>
      <c r="D262" s="62" t="s">
        <v>335</v>
      </c>
      <c r="E262" s="164">
        <v>1454000</v>
      </c>
      <c r="F262" s="195"/>
      <c r="G262" s="218"/>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145"/>
    </row>
    <row r="263" spans="1:53" s="239" customFormat="1" ht="47.25">
      <c r="A263" s="61" t="s">
        <v>1059</v>
      </c>
      <c r="B263" s="126">
        <v>706</v>
      </c>
      <c r="C263" s="62" t="s">
        <v>1060</v>
      </c>
      <c r="D263" s="62"/>
      <c r="E263" s="164">
        <f>E264</f>
        <v>17049929.61</v>
      </c>
      <c r="F263" s="195"/>
      <c r="G263" s="218"/>
      <c r="H263" s="145"/>
      <c r="I263" s="145"/>
      <c r="J263" s="145"/>
      <c r="K263" s="145"/>
      <c r="L263" s="145"/>
      <c r="M263" s="145"/>
      <c r="N263" s="145"/>
      <c r="O263" s="145"/>
      <c r="P263" s="145"/>
      <c r="Q263" s="145"/>
      <c r="R263" s="145"/>
      <c r="S263" s="145"/>
      <c r="T263" s="145"/>
      <c r="U263" s="145"/>
      <c r="V263" s="145"/>
      <c r="W263" s="145"/>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45"/>
      <c r="AT263" s="145"/>
      <c r="AU263" s="145"/>
      <c r="AV263" s="145"/>
      <c r="AW263" s="145"/>
      <c r="AX263" s="145"/>
      <c r="AY263" s="145"/>
      <c r="AZ263" s="145"/>
      <c r="BA263" s="145"/>
    </row>
    <row r="264" spans="1:53" s="239" customFormat="1" ht="15.75">
      <c r="A264" s="61" t="s">
        <v>1061</v>
      </c>
      <c r="B264" s="126">
        <v>706</v>
      </c>
      <c r="C264" s="62" t="s">
        <v>1060</v>
      </c>
      <c r="D264" s="62" t="s">
        <v>335</v>
      </c>
      <c r="E264" s="164">
        <v>17049929.61</v>
      </c>
      <c r="F264" s="195"/>
      <c r="G264" s="218"/>
      <c r="H264" s="145"/>
      <c r="I264" s="145"/>
      <c r="J264" s="145"/>
      <c r="K264" s="145"/>
      <c r="L264" s="145"/>
      <c r="M264" s="145"/>
      <c r="N264" s="145"/>
      <c r="O264" s="145"/>
      <c r="P264" s="145"/>
      <c r="Q264" s="145"/>
      <c r="R264" s="145"/>
      <c r="S264" s="145"/>
      <c r="T264" s="145"/>
      <c r="U264" s="145"/>
      <c r="V264" s="145"/>
      <c r="W264" s="145"/>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45"/>
      <c r="AT264" s="145"/>
      <c r="AU264" s="145"/>
      <c r="AV264" s="145"/>
      <c r="AW264" s="145"/>
      <c r="AX264" s="145"/>
      <c r="AY264" s="145"/>
      <c r="AZ264" s="145"/>
      <c r="BA264" s="145"/>
    </row>
    <row r="265" spans="1:53" s="239" customFormat="1" ht="15.75">
      <c r="A265" s="61" t="s">
        <v>1062</v>
      </c>
      <c r="B265" s="126">
        <v>706</v>
      </c>
      <c r="C265" s="62" t="s">
        <v>1063</v>
      </c>
      <c r="D265" s="62"/>
      <c r="E265" s="164">
        <f>E266</f>
        <v>12956699.67</v>
      </c>
      <c r="F265" s="195"/>
      <c r="G265" s="218"/>
      <c r="H265" s="145"/>
      <c r="I265" s="145"/>
      <c r="J265" s="145"/>
      <c r="K265" s="145"/>
      <c r="L265" s="145"/>
      <c r="M265" s="145"/>
      <c r="N265" s="145"/>
      <c r="O265" s="145"/>
      <c r="P265" s="145"/>
      <c r="Q265" s="145"/>
      <c r="R265" s="145"/>
      <c r="S265" s="145"/>
      <c r="T265" s="145"/>
      <c r="U265" s="145"/>
      <c r="V265" s="145"/>
      <c r="W265" s="145"/>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45"/>
      <c r="AT265" s="145"/>
      <c r="AU265" s="145"/>
      <c r="AV265" s="145"/>
      <c r="AW265" s="145"/>
      <c r="AX265" s="145"/>
      <c r="AY265" s="145"/>
      <c r="AZ265" s="145"/>
      <c r="BA265" s="145"/>
    </row>
    <row r="266" spans="1:53" s="239" customFormat="1" ht="15.75">
      <c r="A266" s="61" t="s">
        <v>253</v>
      </c>
      <c r="B266" s="126">
        <v>706</v>
      </c>
      <c r="C266" s="62" t="s">
        <v>1063</v>
      </c>
      <c r="D266" s="62" t="s">
        <v>335</v>
      </c>
      <c r="E266" s="164">
        <v>12956699.67</v>
      </c>
      <c r="F266" s="195"/>
      <c r="G266" s="218"/>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45"/>
      <c r="AP266" s="145"/>
      <c r="AQ266" s="145"/>
      <c r="AR266" s="145"/>
      <c r="AS266" s="145"/>
      <c r="AT266" s="145"/>
      <c r="AU266" s="145"/>
      <c r="AV266" s="145"/>
      <c r="AW266" s="145"/>
      <c r="AX266" s="145"/>
      <c r="AY266" s="145"/>
      <c r="AZ266" s="145"/>
      <c r="BA266" s="145"/>
    </row>
    <row r="267" spans="1:53" s="239" customFormat="1" ht="31.5">
      <c r="A267" s="61" t="s">
        <v>1208</v>
      </c>
      <c r="B267" s="126">
        <v>706</v>
      </c>
      <c r="C267" s="62" t="s">
        <v>1209</v>
      </c>
      <c r="D267" s="62"/>
      <c r="E267" s="164">
        <f>E268</f>
        <v>1363779.2</v>
      </c>
      <c r="F267" s="195"/>
      <c r="G267" s="218"/>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c r="AO267" s="145"/>
      <c r="AP267" s="145"/>
      <c r="AQ267" s="145"/>
      <c r="AR267" s="145"/>
      <c r="AS267" s="145"/>
      <c r="AT267" s="145"/>
      <c r="AU267" s="145"/>
      <c r="AV267" s="145"/>
      <c r="AW267" s="145"/>
      <c r="AX267" s="145"/>
      <c r="AY267" s="145"/>
      <c r="AZ267" s="145"/>
      <c r="BA267" s="145"/>
    </row>
    <row r="268" spans="1:53" s="239" customFormat="1" ht="15.75">
      <c r="A268" s="61" t="s">
        <v>253</v>
      </c>
      <c r="B268" s="126">
        <v>706</v>
      </c>
      <c r="C268" s="62" t="s">
        <v>1209</v>
      </c>
      <c r="D268" s="62" t="s">
        <v>335</v>
      </c>
      <c r="E268" s="164">
        <v>1363779.2</v>
      </c>
      <c r="F268" s="195"/>
      <c r="G268" s="218"/>
      <c r="H268" s="145"/>
      <c r="I268" s="145"/>
      <c r="J268" s="145"/>
      <c r="K268" s="145"/>
      <c r="L268" s="145"/>
      <c r="M268" s="145"/>
      <c r="N268" s="145"/>
      <c r="O268" s="145"/>
      <c r="P268" s="145"/>
      <c r="Q268" s="145"/>
      <c r="R268" s="145"/>
      <c r="S268" s="145"/>
      <c r="T268" s="145"/>
      <c r="U268" s="145"/>
      <c r="V268" s="145"/>
      <c r="W268" s="145"/>
      <c r="X268" s="145"/>
      <c r="Y268" s="145"/>
      <c r="Z268" s="145"/>
      <c r="AA268" s="145"/>
      <c r="AB268" s="145"/>
      <c r="AC268" s="145"/>
      <c r="AD268" s="145"/>
      <c r="AE268" s="145"/>
      <c r="AF268" s="145"/>
      <c r="AG268" s="145"/>
      <c r="AH268" s="145"/>
      <c r="AI268" s="145"/>
      <c r="AJ268" s="145"/>
      <c r="AK268" s="145"/>
      <c r="AL268" s="145"/>
      <c r="AM268" s="145"/>
      <c r="AN268" s="145"/>
      <c r="AO268" s="145"/>
      <c r="AP268" s="145"/>
      <c r="AQ268" s="145"/>
      <c r="AR268" s="145"/>
      <c r="AS268" s="145"/>
      <c r="AT268" s="145"/>
      <c r="AU268" s="145"/>
      <c r="AV268" s="145"/>
      <c r="AW268" s="145"/>
      <c r="AX268" s="145"/>
      <c r="AY268" s="145"/>
      <c r="AZ268" s="145"/>
      <c r="BA268" s="145"/>
    </row>
    <row r="269" spans="1:53" s="239" customFormat="1" ht="15.75">
      <c r="A269" s="61" t="s">
        <v>518</v>
      </c>
      <c r="B269" s="126">
        <v>706</v>
      </c>
      <c r="C269" s="62" t="s">
        <v>519</v>
      </c>
      <c r="D269" s="62"/>
      <c r="E269" s="164">
        <f>E270</f>
        <v>5000000</v>
      </c>
      <c r="F269" s="195"/>
      <c r="G269" s="218"/>
      <c r="H269" s="145"/>
      <c r="I269" s="145"/>
      <c r="J269" s="145"/>
      <c r="K269" s="145"/>
      <c r="L269" s="145"/>
      <c r="M269" s="145"/>
      <c r="N269" s="145"/>
      <c r="O269" s="145"/>
      <c r="P269" s="145"/>
      <c r="Q269" s="145"/>
      <c r="R269" s="145"/>
      <c r="S269" s="145"/>
      <c r="T269" s="145"/>
      <c r="U269" s="145"/>
      <c r="V269" s="145"/>
      <c r="W269" s="145"/>
      <c r="X269" s="145"/>
      <c r="Y269" s="145"/>
      <c r="Z269" s="145"/>
      <c r="AA269" s="145"/>
      <c r="AB269" s="145"/>
      <c r="AC269" s="145"/>
      <c r="AD269" s="145"/>
      <c r="AE269" s="145"/>
      <c r="AF269" s="145"/>
      <c r="AG269" s="145"/>
      <c r="AH269" s="145"/>
      <c r="AI269" s="145"/>
      <c r="AJ269" s="145"/>
      <c r="AK269" s="145"/>
      <c r="AL269" s="145"/>
      <c r="AM269" s="145"/>
      <c r="AN269" s="145"/>
      <c r="AO269" s="145"/>
      <c r="AP269" s="145"/>
      <c r="AQ269" s="145"/>
      <c r="AR269" s="145"/>
      <c r="AS269" s="145"/>
      <c r="AT269" s="145"/>
      <c r="AU269" s="145"/>
      <c r="AV269" s="145"/>
      <c r="AW269" s="145"/>
      <c r="AX269" s="145"/>
      <c r="AY269" s="145"/>
      <c r="AZ269" s="145"/>
      <c r="BA269" s="145"/>
    </row>
    <row r="270" spans="1:53" s="239" customFormat="1" ht="15.75">
      <c r="A270" s="61" t="s">
        <v>253</v>
      </c>
      <c r="B270" s="126">
        <v>706</v>
      </c>
      <c r="C270" s="62" t="s">
        <v>519</v>
      </c>
      <c r="D270" s="62" t="s">
        <v>335</v>
      </c>
      <c r="E270" s="164">
        <v>5000000</v>
      </c>
      <c r="F270" s="195"/>
      <c r="G270" s="218"/>
      <c r="H270" s="145"/>
      <c r="I270" s="145"/>
      <c r="J270" s="145"/>
      <c r="K270" s="145"/>
      <c r="L270" s="145"/>
      <c r="M270" s="145"/>
      <c r="N270" s="145"/>
      <c r="O270" s="145"/>
      <c r="P270" s="145"/>
      <c r="Q270" s="145"/>
      <c r="R270" s="145"/>
      <c r="S270" s="145"/>
      <c r="T270" s="145"/>
      <c r="U270" s="145"/>
      <c r="V270" s="145"/>
      <c r="W270" s="145"/>
      <c r="X270" s="145"/>
      <c r="Y270" s="145"/>
      <c r="Z270" s="145"/>
      <c r="AA270" s="145"/>
      <c r="AB270" s="145"/>
      <c r="AC270" s="145"/>
      <c r="AD270" s="145"/>
      <c r="AE270" s="145"/>
      <c r="AF270" s="145"/>
      <c r="AG270" s="145"/>
      <c r="AH270" s="145"/>
      <c r="AI270" s="145"/>
      <c r="AJ270" s="145"/>
      <c r="AK270" s="145"/>
      <c r="AL270" s="145"/>
      <c r="AM270" s="145"/>
      <c r="AN270" s="145"/>
      <c r="AO270" s="145"/>
      <c r="AP270" s="145"/>
      <c r="AQ270" s="145"/>
      <c r="AR270" s="145"/>
      <c r="AS270" s="145"/>
      <c r="AT270" s="145"/>
      <c r="AU270" s="145"/>
      <c r="AV270" s="145"/>
      <c r="AW270" s="145"/>
      <c r="AX270" s="145"/>
      <c r="AY270" s="145"/>
      <c r="AZ270" s="145"/>
      <c r="BA270" s="145"/>
    </row>
    <row r="271" spans="1:53" s="239" customFormat="1" ht="63">
      <c r="A271" s="61" t="s">
        <v>941</v>
      </c>
      <c r="B271" s="126">
        <v>706</v>
      </c>
      <c r="C271" s="62" t="s">
        <v>176</v>
      </c>
      <c r="D271" s="62"/>
      <c r="E271" s="164">
        <f>E272</f>
        <v>8100000</v>
      </c>
      <c r="F271" s="195"/>
      <c r="G271" s="218"/>
      <c r="H271" s="145"/>
      <c r="I271" s="145"/>
      <c r="J271" s="145"/>
      <c r="K271" s="145"/>
      <c r="L271" s="145"/>
      <c r="M271" s="145"/>
      <c r="N271" s="145"/>
      <c r="O271" s="145"/>
      <c r="P271" s="145"/>
      <c r="Q271" s="145"/>
      <c r="R271" s="145"/>
      <c r="S271" s="145"/>
      <c r="T271" s="145"/>
      <c r="U271" s="145"/>
      <c r="V271" s="145"/>
      <c r="W271" s="145"/>
      <c r="X271" s="145"/>
      <c r="Y271" s="145"/>
      <c r="Z271" s="145"/>
      <c r="AA271" s="145"/>
      <c r="AB271" s="145"/>
      <c r="AC271" s="145"/>
      <c r="AD271" s="145"/>
      <c r="AE271" s="145"/>
      <c r="AF271" s="145"/>
      <c r="AG271" s="145"/>
      <c r="AH271" s="145"/>
      <c r="AI271" s="145"/>
      <c r="AJ271" s="145"/>
      <c r="AK271" s="145"/>
      <c r="AL271" s="145"/>
      <c r="AM271" s="145"/>
      <c r="AN271" s="145"/>
      <c r="AO271" s="145"/>
      <c r="AP271" s="145"/>
      <c r="AQ271" s="145"/>
      <c r="AR271" s="145"/>
      <c r="AS271" s="145"/>
      <c r="AT271" s="145"/>
      <c r="AU271" s="145"/>
      <c r="AV271" s="145"/>
      <c r="AW271" s="145"/>
      <c r="AX271" s="145"/>
      <c r="AY271" s="145"/>
      <c r="AZ271" s="145"/>
      <c r="BA271" s="145"/>
    </row>
    <row r="272" spans="1:53" s="239" customFormat="1" ht="15.75">
      <c r="A272" s="61" t="s">
        <v>253</v>
      </c>
      <c r="B272" s="126">
        <v>706</v>
      </c>
      <c r="C272" s="62" t="s">
        <v>176</v>
      </c>
      <c r="D272" s="62" t="s">
        <v>335</v>
      </c>
      <c r="E272" s="164">
        <v>8100000</v>
      </c>
      <c r="F272" s="195"/>
      <c r="G272" s="218"/>
      <c r="H272" s="145"/>
      <c r="I272" s="145"/>
      <c r="J272" s="145"/>
      <c r="K272" s="145"/>
      <c r="L272" s="145"/>
      <c r="M272" s="145"/>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45"/>
      <c r="AT272" s="145"/>
      <c r="AU272" s="145"/>
      <c r="AV272" s="145"/>
      <c r="AW272" s="145"/>
      <c r="AX272" s="145"/>
      <c r="AY272" s="145"/>
      <c r="AZ272" s="145"/>
      <c r="BA272" s="145"/>
    </row>
    <row r="273" spans="1:53" s="239" customFormat="1" ht="47.25">
      <c r="A273" s="61" t="s">
        <v>1201</v>
      </c>
      <c r="B273" s="126">
        <v>706</v>
      </c>
      <c r="C273" s="62" t="s">
        <v>1202</v>
      </c>
      <c r="D273" s="62"/>
      <c r="E273" s="164">
        <f>E274</f>
        <v>200000</v>
      </c>
      <c r="F273" s="195"/>
      <c r="G273" s="218"/>
      <c r="H273" s="145"/>
      <c r="I273" s="145"/>
      <c r="J273" s="145"/>
      <c r="K273" s="145"/>
      <c r="L273" s="145"/>
      <c r="M273" s="145"/>
      <c r="N273" s="145"/>
      <c r="O273" s="145"/>
      <c r="P273" s="145"/>
      <c r="Q273" s="145"/>
      <c r="R273" s="145"/>
      <c r="S273" s="145"/>
      <c r="T273" s="145"/>
      <c r="U273" s="145"/>
      <c r="V273" s="145"/>
      <c r="W273" s="145"/>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45"/>
      <c r="AT273" s="145"/>
      <c r="AU273" s="145"/>
      <c r="AV273" s="145"/>
      <c r="AW273" s="145"/>
      <c r="AX273" s="145"/>
      <c r="AY273" s="145"/>
      <c r="AZ273" s="145"/>
      <c r="BA273" s="145"/>
    </row>
    <row r="274" spans="1:53" s="239" customFormat="1" ht="15.75">
      <c r="A274" s="61" t="s">
        <v>253</v>
      </c>
      <c r="B274" s="126">
        <v>706</v>
      </c>
      <c r="C274" s="62" t="s">
        <v>1202</v>
      </c>
      <c r="D274" s="62" t="s">
        <v>335</v>
      </c>
      <c r="E274" s="164">
        <v>200000</v>
      </c>
      <c r="F274" s="195"/>
      <c r="G274" s="218"/>
      <c r="H274" s="145"/>
      <c r="I274" s="145"/>
      <c r="J274" s="145"/>
      <c r="K274" s="145"/>
      <c r="L274" s="145"/>
      <c r="M274" s="145"/>
      <c r="N274" s="145"/>
      <c r="O274" s="145"/>
      <c r="P274" s="145"/>
      <c r="Q274" s="145"/>
      <c r="R274" s="145"/>
      <c r="S274" s="145"/>
      <c r="T274" s="145"/>
      <c r="U274" s="145"/>
      <c r="V274" s="145"/>
      <c r="W274" s="14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45"/>
      <c r="AT274" s="145"/>
      <c r="AU274" s="145"/>
      <c r="AV274" s="145"/>
      <c r="AW274" s="145"/>
      <c r="AX274" s="145"/>
      <c r="AY274" s="145"/>
      <c r="AZ274" s="145"/>
      <c r="BA274" s="145"/>
    </row>
    <row r="275" spans="1:53" s="239" customFormat="1" ht="47.25">
      <c r="A275" s="61" t="s">
        <v>1210</v>
      </c>
      <c r="B275" s="126">
        <v>706</v>
      </c>
      <c r="C275" s="62" t="s">
        <v>1211</v>
      </c>
      <c r="D275" s="62"/>
      <c r="E275" s="164">
        <f>E276</f>
        <v>2390657.17</v>
      </c>
      <c r="F275" s="195"/>
      <c r="G275" s="218"/>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5"/>
      <c r="AL275" s="145"/>
      <c r="AM275" s="145"/>
      <c r="AN275" s="145"/>
      <c r="AO275" s="145"/>
      <c r="AP275" s="145"/>
      <c r="AQ275" s="145"/>
      <c r="AR275" s="145"/>
      <c r="AS275" s="145"/>
      <c r="AT275" s="145"/>
      <c r="AU275" s="145"/>
      <c r="AV275" s="145"/>
      <c r="AW275" s="145"/>
      <c r="AX275" s="145"/>
      <c r="AY275" s="145"/>
      <c r="AZ275" s="145"/>
      <c r="BA275" s="145"/>
    </row>
    <row r="276" spans="1:53" s="239" customFormat="1" ht="15.75">
      <c r="A276" s="61" t="s">
        <v>253</v>
      </c>
      <c r="B276" s="126">
        <v>706</v>
      </c>
      <c r="C276" s="62" t="s">
        <v>1211</v>
      </c>
      <c r="D276" s="62" t="s">
        <v>335</v>
      </c>
      <c r="E276" s="164">
        <v>2390657.17</v>
      </c>
      <c r="F276" s="195"/>
      <c r="G276" s="218"/>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45"/>
      <c r="AT276" s="145"/>
      <c r="AU276" s="145"/>
      <c r="AV276" s="145"/>
      <c r="AW276" s="145"/>
      <c r="AX276" s="145"/>
      <c r="AY276" s="145"/>
      <c r="AZ276" s="145"/>
      <c r="BA276" s="145"/>
    </row>
    <row r="277" spans="1:53" s="239" customFormat="1" ht="31.5">
      <c r="A277" s="61" t="s">
        <v>177</v>
      </c>
      <c r="B277" s="126">
        <v>706</v>
      </c>
      <c r="C277" s="62" t="s">
        <v>959</v>
      </c>
      <c r="D277" s="62"/>
      <c r="E277" s="164">
        <f>E278</f>
        <v>2314997.15</v>
      </c>
      <c r="F277" s="195"/>
      <c r="G277" s="218"/>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45"/>
      <c r="AT277" s="145"/>
      <c r="AU277" s="145"/>
      <c r="AV277" s="145"/>
      <c r="AW277" s="145"/>
      <c r="AX277" s="145"/>
      <c r="AY277" s="145"/>
      <c r="AZ277" s="145"/>
      <c r="BA277" s="145"/>
    </row>
    <row r="278" spans="1:53" s="239" customFormat="1" ht="47.25">
      <c r="A278" s="61" t="s">
        <v>525</v>
      </c>
      <c r="B278" s="126">
        <v>706</v>
      </c>
      <c r="C278" s="62" t="s">
        <v>960</v>
      </c>
      <c r="D278" s="62"/>
      <c r="E278" s="164">
        <f>E279</f>
        <v>2314997.15</v>
      </c>
      <c r="F278" s="195"/>
      <c r="G278" s="218"/>
      <c r="H278" s="145"/>
      <c r="I278" s="145"/>
      <c r="J278" s="145"/>
      <c r="K278" s="145"/>
      <c r="L278" s="145"/>
      <c r="M278" s="145"/>
      <c r="N278" s="145"/>
      <c r="O278" s="145"/>
      <c r="P278" s="145"/>
      <c r="Q278" s="145"/>
      <c r="R278" s="145"/>
      <c r="S278" s="145"/>
      <c r="T278" s="145"/>
      <c r="U278" s="145"/>
      <c r="V278" s="145"/>
      <c r="W278" s="14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45"/>
      <c r="AT278" s="145"/>
      <c r="AU278" s="145"/>
      <c r="AV278" s="145"/>
      <c r="AW278" s="145"/>
      <c r="AX278" s="145"/>
      <c r="AY278" s="145"/>
      <c r="AZ278" s="145"/>
      <c r="BA278" s="145"/>
    </row>
    <row r="279" spans="1:53" s="239" customFormat="1" ht="31.5">
      <c r="A279" s="61" t="s">
        <v>350</v>
      </c>
      <c r="B279" s="126">
        <v>706</v>
      </c>
      <c r="C279" s="62" t="s">
        <v>960</v>
      </c>
      <c r="D279" s="62" t="s">
        <v>326</v>
      </c>
      <c r="E279" s="164">
        <v>2314997.15</v>
      </c>
      <c r="F279" s="195"/>
      <c r="G279" s="218"/>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5"/>
      <c r="AL279" s="145"/>
      <c r="AM279" s="145"/>
      <c r="AN279" s="145"/>
      <c r="AO279" s="145"/>
      <c r="AP279" s="145"/>
      <c r="AQ279" s="145"/>
      <c r="AR279" s="145"/>
      <c r="AS279" s="145"/>
      <c r="AT279" s="145"/>
      <c r="AU279" s="145"/>
      <c r="AV279" s="145"/>
      <c r="AW279" s="145"/>
      <c r="AX279" s="145"/>
      <c r="AY279" s="145"/>
      <c r="AZ279" s="145"/>
      <c r="BA279" s="145"/>
    </row>
    <row r="280" spans="1:53" s="239" customFormat="1" ht="47.25">
      <c r="A280" s="61" t="s">
        <v>179</v>
      </c>
      <c r="B280" s="126">
        <v>706</v>
      </c>
      <c r="C280" s="62" t="s">
        <v>178</v>
      </c>
      <c r="D280" s="62"/>
      <c r="E280" s="164">
        <f>E281+E283+E285+E287+E289</f>
        <v>48335534.6</v>
      </c>
      <c r="F280" s="195"/>
      <c r="G280" s="218"/>
      <c r="H280" s="145"/>
      <c r="I280" s="145"/>
      <c r="J280" s="145"/>
      <c r="K280" s="145"/>
      <c r="L280" s="145"/>
      <c r="M280" s="145"/>
      <c r="N280" s="145"/>
      <c r="O280" s="145"/>
      <c r="P280" s="145"/>
      <c r="Q280" s="145"/>
      <c r="R280" s="145"/>
      <c r="S280" s="145"/>
      <c r="T280" s="145"/>
      <c r="U280" s="145"/>
      <c r="V280" s="145"/>
      <c r="W280" s="145"/>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45"/>
      <c r="AT280" s="145"/>
      <c r="AU280" s="145"/>
      <c r="AV280" s="145"/>
      <c r="AW280" s="145"/>
      <c r="AX280" s="145"/>
      <c r="AY280" s="145"/>
      <c r="AZ280" s="145"/>
      <c r="BA280" s="145"/>
    </row>
    <row r="281" spans="1:53" s="239" customFormat="1" ht="15.75">
      <c r="A281" s="61" t="s">
        <v>395</v>
      </c>
      <c r="B281" s="126">
        <v>706</v>
      </c>
      <c r="C281" s="62" t="s">
        <v>961</v>
      </c>
      <c r="D281" s="62"/>
      <c r="E281" s="164">
        <f>E282</f>
        <v>8400528.7</v>
      </c>
      <c r="F281" s="195"/>
      <c r="G281" s="218"/>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45"/>
      <c r="AT281" s="145"/>
      <c r="AU281" s="145"/>
      <c r="AV281" s="145"/>
      <c r="AW281" s="145"/>
      <c r="AX281" s="145"/>
      <c r="AY281" s="145"/>
      <c r="AZ281" s="145"/>
      <c r="BA281" s="145"/>
    </row>
    <row r="282" spans="1:53" s="239" customFormat="1" ht="15.75">
      <c r="A282" s="61" t="s">
        <v>337</v>
      </c>
      <c r="B282" s="126">
        <v>706</v>
      </c>
      <c r="C282" s="62" t="s">
        <v>961</v>
      </c>
      <c r="D282" s="62" t="s">
        <v>336</v>
      </c>
      <c r="E282" s="164">
        <v>8400528.7</v>
      </c>
      <c r="F282" s="195"/>
      <c r="G282" s="218"/>
      <c r="H282" s="145"/>
      <c r="I282" s="145"/>
      <c r="J282" s="145"/>
      <c r="K282" s="145"/>
      <c r="L282" s="145"/>
      <c r="M282" s="145"/>
      <c r="N282" s="145"/>
      <c r="O282" s="145"/>
      <c r="P282" s="145"/>
      <c r="Q282" s="145"/>
      <c r="R282" s="145"/>
      <c r="S282" s="145"/>
      <c r="T282" s="145"/>
      <c r="U282" s="145"/>
      <c r="V282" s="145"/>
      <c r="W282" s="14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45"/>
      <c r="AT282" s="145"/>
      <c r="AU282" s="145"/>
      <c r="AV282" s="145"/>
      <c r="AW282" s="145"/>
      <c r="AX282" s="145"/>
      <c r="AY282" s="145"/>
      <c r="AZ282" s="145"/>
      <c r="BA282" s="145"/>
    </row>
    <row r="283" spans="1:53" s="239" customFormat="1" ht="47.25">
      <c r="A283" s="61" t="s">
        <v>470</v>
      </c>
      <c r="B283" s="126">
        <v>706</v>
      </c>
      <c r="C283" s="62" t="s">
        <v>962</v>
      </c>
      <c r="D283" s="62"/>
      <c r="E283" s="164">
        <f>E284</f>
        <v>8942337.46</v>
      </c>
      <c r="F283" s="195"/>
      <c r="G283" s="218"/>
      <c r="H283" s="145"/>
      <c r="I283" s="145"/>
      <c r="J283" s="145"/>
      <c r="K283" s="145"/>
      <c r="L283" s="145"/>
      <c r="M283" s="145"/>
      <c r="N283" s="145"/>
      <c r="O283" s="145"/>
      <c r="P283" s="145"/>
      <c r="Q283" s="145"/>
      <c r="R283" s="145"/>
      <c r="S283" s="145"/>
      <c r="T283" s="145"/>
      <c r="U283" s="145"/>
      <c r="V283" s="145"/>
      <c r="W283" s="145"/>
      <c r="X283" s="145"/>
      <c r="Y283" s="145"/>
      <c r="Z283" s="145"/>
      <c r="AA283" s="145"/>
      <c r="AB283" s="145"/>
      <c r="AC283" s="145"/>
      <c r="AD283" s="145"/>
      <c r="AE283" s="145"/>
      <c r="AF283" s="145"/>
      <c r="AG283" s="145"/>
      <c r="AH283" s="145"/>
      <c r="AI283" s="145"/>
      <c r="AJ283" s="145"/>
      <c r="AK283" s="145"/>
      <c r="AL283" s="145"/>
      <c r="AM283" s="145"/>
      <c r="AN283" s="145"/>
      <c r="AO283" s="145"/>
      <c r="AP283" s="145"/>
      <c r="AQ283" s="145"/>
      <c r="AR283" s="145"/>
      <c r="AS283" s="145"/>
      <c r="AT283" s="145"/>
      <c r="AU283" s="145"/>
      <c r="AV283" s="145"/>
      <c r="AW283" s="145"/>
      <c r="AX283" s="145"/>
      <c r="AY283" s="145"/>
      <c r="AZ283" s="145"/>
      <c r="BA283" s="145"/>
    </row>
    <row r="284" spans="1:53" s="239" customFormat="1" ht="31.5">
      <c r="A284" s="61" t="s">
        <v>111</v>
      </c>
      <c r="B284" s="126">
        <v>706</v>
      </c>
      <c r="C284" s="62" t="s">
        <v>962</v>
      </c>
      <c r="D284" s="62" t="s">
        <v>339</v>
      </c>
      <c r="E284" s="164">
        <v>8942337.46</v>
      </c>
      <c r="F284" s="195"/>
      <c r="G284" s="218"/>
      <c r="H284" s="145"/>
      <c r="I284" s="145"/>
      <c r="J284" s="145"/>
      <c r="K284" s="145"/>
      <c r="L284" s="145"/>
      <c r="M284" s="145"/>
      <c r="N284" s="145"/>
      <c r="O284" s="145"/>
      <c r="P284" s="145"/>
      <c r="Q284" s="145"/>
      <c r="R284" s="145"/>
      <c r="S284" s="145"/>
      <c r="T284" s="145"/>
      <c r="U284" s="145"/>
      <c r="V284" s="145"/>
      <c r="W284" s="14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45"/>
      <c r="AT284" s="145"/>
      <c r="AU284" s="145"/>
      <c r="AV284" s="145"/>
      <c r="AW284" s="145"/>
      <c r="AX284" s="145"/>
      <c r="AY284" s="145"/>
      <c r="AZ284" s="145"/>
      <c r="BA284" s="145"/>
    </row>
    <row r="285" spans="1:53" s="239" customFormat="1" ht="63">
      <c r="A285" s="61" t="s">
        <v>290</v>
      </c>
      <c r="B285" s="126">
        <v>706</v>
      </c>
      <c r="C285" s="62" t="s">
        <v>963</v>
      </c>
      <c r="D285" s="62"/>
      <c r="E285" s="164">
        <f>E286</f>
        <v>1050000</v>
      </c>
      <c r="F285" s="195"/>
      <c r="G285" s="218"/>
      <c r="H285" s="145"/>
      <c r="I285" s="145"/>
      <c r="J285" s="145"/>
      <c r="K285" s="145"/>
      <c r="L285" s="145"/>
      <c r="M285" s="145"/>
      <c r="N285" s="145"/>
      <c r="O285" s="145"/>
      <c r="P285" s="145"/>
      <c r="Q285" s="145"/>
      <c r="R285" s="145"/>
      <c r="S285" s="145"/>
      <c r="T285" s="145"/>
      <c r="U285" s="145"/>
      <c r="V285" s="145"/>
      <c r="W285" s="14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45"/>
      <c r="AT285" s="145"/>
      <c r="AU285" s="145"/>
      <c r="AV285" s="145"/>
      <c r="AW285" s="145"/>
      <c r="AX285" s="145"/>
      <c r="AY285" s="145"/>
      <c r="AZ285" s="145"/>
      <c r="BA285" s="145"/>
    </row>
    <row r="286" spans="1:53" s="239" customFormat="1" ht="15.75">
      <c r="A286" s="61" t="s">
        <v>337</v>
      </c>
      <c r="B286" s="126">
        <v>706</v>
      </c>
      <c r="C286" s="62" t="s">
        <v>963</v>
      </c>
      <c r="D286" s="62" t="s">
        <v>336</v>
      </c>
      <c r="E286" s="164">
        <v>1050000</v>
      </c>
      <c r="F286" s="195"/>
      <c r="G286" s="218"/>
      <c r="H286" s="145"/>
      <c r="I286" s="145"/>
      <c r="J286" s="145"/>
      <c r="K286" s="145"/>
      <c r="L286" s="145"/>
      <c r="M286" s="145"/>
      <c r="N286" s="145"/>
      <c r="O286" s="145"/>
      <c r="P286" s="145"/>
      <c r="Q286" s="145"/>
      <c r="R286" s="145"/>
      <c r="S286" s="145"/>
      <c r="T286" s="145"/>
      <c r="U286" s="145"/>
      <c r="V286" s="145"/>
      <c r="W286" s="145"/>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45"/>
      <c r="AT286" s="145"/>
      <c r="AU286" s="145"/>
      <c r="AV286" s="145"/>
      <c r="AW286" s="145"/>
      <c r="AX286" s="145"/>
      <c r="AY286" s="145"/>
      <c r="AZ286" s="145"/>
      <c r="BA286" s="145"/>
    </row>
    <row r="287" spans="1:53" s="239" customFormat="1" ht="78.75">
      <c r="A287" s="61" t="s">
        <v>463</v>
      </c>
      <c r="B287" s="126">
        <v>706</v>
      </c>
      <c r="C287" s="62" t="s">
        <v>964</v>
      </c>
      <c r="D287" s="62"/>
      <c r="E287" s="164">
        <f>E288</f>
        <v>3400000</v>
      </c>
      <c r="F287" s="195"/>
      <c r="G287" s="218"/>
      <c r="H287" s="145"/>
      <c r="I287" s="145"/>
      <c r="J287" s="145"/>
      <c r="K287" s="145"/>
      <c r="L287" s="145"/>
      <c r="M287" s="145"/>
      <c r="N287" s="145"/>
      <c r="O287" s="145"/>
      <c r="P287" s="145"/>
      <c r="Q287" s="145"/>
      <c r="R287" s="145"/>
      <c r="S287" s="145"/>
      <c r="T287" s="145"/>
      <c r="U287" s="145"/>
      <c r="V287" s="145"/>
      <c r="W287" s="145"/>
      <c r="X287" s="145"/>
      <c r="Y287" s="145"/>
      <c r="Z287" s="145"/>
      <c r="AA287" s="145"/>
      <c r="AB287" s="145"/>
      <c r="AC287" s="145"/>
      <c r="AD287" s="145"/>
      <c r="AE287" s="145"/>
      <c r="AF287" s="145"/>
      <c r="AG287" s="145"/>
      <c r="AH287" s="145"/>
      <c r="AI287" s="145"/>
      <c r="AJ287" s="145"/>
      <c r="AK287" s="145"/>
      <c r="AL287" s="145"/>
      <c r="AM287" s="145"/>
      <c r="AN287" s="145"/>
      <c r="AO287" s="145"/>
      <c r="AP287" s="145"/>
      <c r="AQ287" s="145"/>
      <c r="AR287" s="145"/>
      <c r="AS287" s="145"/>
      <c r="AT287" s="145"/>
      <c r="AU287" s="145"/>
      <c r="AV287" s="145"/>
      <c r="AW287" s="145"/>
      <c r="AX287" s="145"/>
      <c r="AY287" s="145"/>
      <c r="AZ287" s="145"/>
      <c r="BA287" s="145"/>
    </row>
    <row r="288" spans="1:53" s="239" customFormat="1" ht="31.5">
      <c r="A288" s="61" t="s">
        <v>111</v>
      </c>
      <c r="B288" s="126">
        <v>706</v>
      </c>
      <c r="C288" s="62" t="s">
        <v>964</v>
      </c>
      <c r="D288" s="62" t="s">
        <v>339</v>
      </c>
      <c r="E288" s="164">
        <v>3400000</v>
      </c>
      <c r="F288" s="195"/>
      <c r="G288" s="218"/>
      <c r="H288" s="145"/>
      <c r="I288" s="145"/>
      <c r="J288" s="145"/>
      <c r="K288" s="145"/>
      <c r="L288" s="145"/>
      <c r="M288" s="145"/>
      <c r="N288" s="145"/>
      <c r="O288" s="145"/>
      <c r="P288" s="145"/>
      <c r="Q288" s="145"/>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row>
    <row r="289" spans="1:53" s="239" customFormat="1" ht="66.75" customHeight="1">
      <c r="A289" s="61" t="s">
        <v>289</v>
      </c>
      <c r="B289" s="126">
        <v>706</v>
      </c>
      <c r="C289" s="62" t="s">
        <v>965</v>
      </c>
      <c r="D289" s="62"/>
      <c r="E289" s="164">
        <f>E290</f>
        <v>26542668.44</v>
      </c>
      <c r="F289" s="195"/>
      <c r="G289" s="218"/>
      <c r="H289" s="145"/>
      <c r="I289" s="145"/>
      <c r="J289" s="145"/>
      <c r="K289" s="145"/>
      <c r="L289" s="145"/>
      <c r="M289" s="145"/>
      <c r="N289" s="145"/>
      <c r="O289" s="145"/>
      <c r="P289" s="145"/>
      <c r="Q289" s="145"/>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5"/>
      <c r="AY289" s="145"/>
      <c r="AZ289" s="145"/>
      <c r="BA289" s="145"/>
    </row>
    <row r="290" spans="1:53" s="239" customFormat="1" ht="31.5">
      <c r="A290" s="61" t="s">
        <v>111</v>
      </c>
      <c r="B290" s="126">
        <v>706</v>
      </c>
      <c r="C290" s="62" t="s">
        <v>965</v>
      </c>
      <c r="D290" s="62" t="s">
        <v>339</v>
      </c>
      <c r="E290" s="164">
        <v>26542668.44</v>
      </c>
      <c r="F290" s="195"/>
      <c r="G290" s="218"/>
      <c r="H290" s="145"/>
      <c r="I290" s="145"/>
      <c r="J290" s="145"/>
      <c r="K290" s="145"/>
      <c r="L290" s="145"/>
      <c r="M290" s="145"/>
      <c r="N290" s="145"/>
      <c r="O290" s="145"/>
      <c r="P290" s="145"/>
      <c r="Q290" s="145"/>
      <c r="R290" s="145"/>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45"/>
      <c r="AT290" s="145"/>
      <c r="AU290" s="145"/>
      <c r="AV290" s="145"/>
      <c r="AW290" s="145"/>
      <c r="AX290" s="145"/>
      <c r="AY290" s="145"/>
      <c r="AZ290" s="145"/>
      <c r="BA290" s="145"/>
    </row>
    <row r="291" spans="1:53" s="239" customFormat="1" ht="31.5">
      <c r="A291" s="61" t="s">
        <v>736</v>
      </c>
      <c r="B291" s="126">
        <v>706</v>
      </c>
      <c r="C291" s="62" t="s">
        <v>180</v>
      </c>
      <c r="D291" s="62"/>
      <c r="E291" s="164">
        <f>E292+E294+E296</f>
        <v>12737094</v>
      </c>
      <c r="F291" s="195"/>
      <c r="G291" s="218"/>
      <c r="H291" s="145"/>
      <c r="I291" s="145"/>
      <c r="J291" s="145"/>
      <c r="K291" s="145"/>
      <c r="L291" s="145"/>
      <c r="M291" s="145"/>
      <c r="N291" s="145"/>
      <c r="O291" s="145"/>
      <c r="P291" s="145"/>
      <c r="Q291" s="145"/>
      <c r="R291" s="145"/>
      <c r="S291" s="145"/>
      <c r="T291" s="145"/>
      <c r="U291" s="145"/>
      <c r="V291" s="145"/>
      <c r="W291" s="145"/>
      <c r="X291" s="145"/>
      <c r="Y291" s="145"/>
      <c r="Z291" s="145"/>
      <c r="AA291" s="145"/>
      <c r="AB291" s="145"/>
      <c r="AC291" s="145"/>
      <c r="AD291" s="145"/>
      <c r="AE291" s="145"/>
      <c r="AF291" s="145"/>
      <c r="AG291" s="145"/>
      <c r="AH291" s="145"/>
      <c r="AI291" s="145"/>
      <c r="AJ291" s="145"/>
      <c r="AK291" s="145"/>
      <c r="AL291" s="145"/>
      <c r="AM291" s="145"/>
      <c r="AN291" s="145"/>
      <c r="AO291" s="145"/>
      <c r="AP291" s="145"/>
      <c r="AQ291" s="145"/>
      <c r="AR291" s="145"/>
      <c r="AS291" s="145"/>
      <c r="AT291" s="145"/>
      <c r="AU291" s="145"/>
      <c r="AV291" s="145"/>
      <c r="AW291" s="145"/>
      <c r="AX291" s="145"/>
      <c r="AY291" s="145"/>
      <c r="AZ291" s="145"/>
      <c r="BA291" s="145"/>
    </row>
    <row r="292" spans="1:53" s="249" customFormat="1" ht="15.75">
      <c r="A292" s="61" t="s">
        <v>219</v>
      </c>
      <c r="B292" s="126">
        <v>706</v>
      </c>
      <c r="C292" s="62" t="s">
        <v>966</v>
      </c>
      <c r="D292" s="62"/>
      <c r="E292" s="164">
        <f>E293</f>
        <v>1567230</v>
      </c>
      <c r="F292" s="195"/>
      <c r="G292" s="218"/>
      <c r="H292" s="204"/>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row>
    <row r="293" spans="1:53" s="249" customFormat="1" ht="31.5">
      <c r="A293" s="61" t="s">
        <v>350</v>
      </c>
      <c r="B293" s="126">
        <v>706</v>
      </c>
      <c r="C293" s="62" t="s">
        <v>966</v>
      </c>
      <c r="D293" s="62" t="s">
        <v>326</v>
      </c>
      <c r="E293" s="164">
        <v>1567230</v>
      </c>
      <c r="F293" s="195"/>
      <c r="G293" s="218"/>
      <c r="H293" s="204"/>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4"/>
      <c r="AL293" s="204"/>
      <c r="AM293" s="204"/>
      <c r="AN293" s="204"/>
      <c r="AO293" s="204"/>
      <c r="AP293" s="204"/>
      <c r="AQ293" s="204"/>
      <c r="AR293" s="204"/>
      <c r="AS293" s="204"/>
      <c r="AT293" s="204"/>
      <c r="AU293" s="204"/>
      <c r="AV293" s="204"/>
      <c r="AW293" s="204"/>
      <c r="AX293" s="204"/>
      <c r="AY293" s="204"/>
      <c r="AZ293" s="204"/>
      <c r="BA293" s="204"/>
    </row>
    <row r="294" spans="1:53" s="249" customFormat="1" ht="15.75">
      <c r="A294" s="61" t="s">
        <v>59</v>
      </c>
      <c r="B294" s="126">
        <v>706</v>
      </c>
      <c r="C294" s="62" t="s">
        <v>967</v>
      </c>
      <c r="D294" s="62"/>
      <c r="E294" s="164">
        <f>E295</f>
        <v>3855000</v>
      </c>
      <c r="F294" s="195"/>
      <c r="G294" s="218"/>
      <c r="H294" s="204"/>
      <c r="I294" s="204"/>
      <c r="J294" s="204"/>
      <c r="K294" s="204"/>
      <c r="L294" s="204"/>
      <c r="M294" s="204"/>
      <c r="N294" s="204"/>
      <c r="O294" s="204"/>
      <c r="P294" s="204"/>
      <c r="Q294" s="204"/>
      <c r="R294" s="204"/>
      <c r="S294" s="204"/>
      <c r="T294" s="204"/>
      <c r="U294" s="204"/>
      <c r="V294" s="204"/>
      <c r="W294" s="204"/>
      <c r="X294" s="204"/>
      <c r="Y294" s="204"/>
      <c r="Z294" s="204"/>
      <c r="AA294" s="204"/>
      <c r="AB294" s="204"/>
      <c r="AC294" s="204"/>
      <c r="AD294" s="204"/>
      <c r="AE294" s="204"/>
      <c r="AF294" s="204"/>
      <c r="AG294" s="204"/>
      <c r="AH294" s="204"/>
      <c r="AI294" s="204"/>
      <c r="AJ294" s="204"/>
      <c r="AK294" s="204"/>
      <c r="AL294" s="204"/>
      <c r="AM294" s="204"/>
      <c r="AN294" s="204"/>
      <c r="AO294" s="204"/>
      <c r="AP294" s="204"/>
      <c r="AQ294" s="204"/>
      <c r="AR294" s="204"/>
      <c r="AS294" s="204"/>
      <c r="AT294" s="204"/>
      <c r="AU294" s="204"/>
      <c r="AV294" s="204"/>
      <c r="AW294" s="204"/>
      <c r="AX294" s="204"/>
      <c r="AY294" s="204"/>
      <c r="AZ294" s="204"/>
      <c r="BA294" s="204"/>
    </row>
    <row r="295" spans="1:53" s="249" customFormat="1" ht="31.5">
      <c r="A295" s="61" t="s">
        <v>350</v>
      </c>
      <c r="B295" s="126">
        <v>706</v>
      </c>
      <c r="C295" s="62" t="s">
        <v>967</v>
      </c>
      <c r="D295" s="62" t="s">
        <v>326</v>
      </c>
      <c r="E295" s="164">
        <v>3855000</v>
      </c>
      <c r="F295" s="195"/>
      <c r="G295" s="218"/>
      <c r="H295" s="204"/>
      <c r="I295" s="204"/>
      <c r="J295" s="204"/>
      <c r="K295" s="204"/>
      <c r="L295" s="204"/>
      <c r="M295" s="204"/>
      <c r="N295" s="204"/>
      <c r="O295" s="204"/>
      <c r="P295" s="204"/>
      <c r="Q295" s="204"/>
      <c r="R295" s="204"/>
      <c r="S295" s="204"/>
      <c r="T295" s="204"/>
      <c r="U295" s="204"/>
      <c r="V295" s="204"/>
      <c r="W295" s="204"/>
      <c r="X295" s="204"/>
      <c r="Y295" s="204"/>
      <c r="Z295" s="204"/>
      <c r="AA295" s="204"/>
      <c r="AB295" s="204"/>
      <c r="AC295" s="204"/>
      <c r="AD295" s="204"/>
      <c r="AE295" s="204"/>
      <c r="AF295" s="204"/>
      <c r="AG295" s="204"/>
      <c r="AH295" s="204"/>
      <c r="AI295" s="204"/>
      <c r="AJ295" s="204"/>
      <c r="AK295" s="204"/>
      <c r="AL295" s="204"/>
      <c r="AM295" s="204"/>
      <c r="AN295" s="204"/>
      <c r="AO295" s="204"/>
      <c r="AP295" s="204"/>
      <c r="AQ295" s="204"/>
      <c r="AR295" s="204"/>
      <c r="AS295" s="204"/>
      <c r="AT295" s="204"/>
      <c r="AU295" s="204"/>
      <c r="AV295" s="204"/>
      <c r="AW295" s="204"/>
      <c r="AX295" s="204"/>
      <c r="AY295" s="204"/>
      <c r="AZ295" s="204"/>
      <c r="BA295" s="204"/>
    </row>
    <row r="296" spans="1:53" s="249" customFormat="1" ht="15.75">
      <c r="A296" s="61" t="s">
        <v>540</v>
      </c>
      <c r="B296" s="126">
        <v>706</v>
      </c>
      <c r="C296" s="62" t="s">
        <v>968</v>
      </c>
      <c r="D296" s="62"/>
      <c r="E296" s="164">
        <f>E297</f>
        <v>7314864</v>
      </c>
      <c r="F296" s="195"/>
      <c r="G296" s="218"/>
      <c r="H296" s="204"/>
      <c r="I296" s="204"/>
      <c r="J296" s="204"/>
      <c r="K296" s="204"/>
      <c r="L296" s="204"/>
      <c r="M296" s="204"/>
      <c r="N296" s="204"/>
      <c r="O296" s="204"/>
      <c r="P296" s="204"/>
      <c r="Q296" s="204"/>
      <c r="R296" s="204"/>
      <c r="S296" s="204"/>
      <c r="T296" s="204"/>
      <c r="U296" s="204"/>
      <c r="V296" s="204"/>
      <c r="W296" s="204"/>
      <c r="X296" s="204"/>
      <c r="Y296" s="204"/>
      <c r="Z296" s="204"/>
      <c r="AA296" s="204"/>
      <c r="AB296" s="204"/>
      <c r="AC296" s="204"/>
      <c r="AD296" s="204"/>
      <c r="AE296" s="204"/>
      <c r="AF296" s="204"/>
      <c r="AG296" s="204"/>
      <c r="AH296" s="204"/>
      <c r="AI296" s="204"/>
      <c r="AJ296" s="204"/>
      <c r="AK296" s="204"/>
      <c r="AL296" s="204"/>
      <c r="AM296" s="204"/>
      <c r="AN296" s="204"/>
      <c r="AO296" s="204"/>
      <c r="AP296" s="204"/>
      <c r="AQ296" s="204"/>
      <c r="AR296" s="204"/>
      <c r="AS296" s="204"/>
      <c r="AT296" s="204"/>
      <c r="AU296" s="204"/>
      <c r="AV296" s="204"/>
      <c r="AW296" s="204"/>
      <c r="AX296" s="204"/>
      <c r="AY296" s="204"/>
      <c r="AZ296" s="204"/>
      <c r="BA296" s="204"/>
    </row>
    <row r="297" spans="1:53" s="249" customFormat="1" ht="31.5">
      <c r="A297" s="61" t="s">
        <v>332</v>
      </c>
      <c r="B297" s="126">
        <v>706</v>
      </c>
      <c r="C297" s="62" t="s">
        <v>968</v>
      </c>
      <c r="D297" s="62" t="s">
        <v>333</v>
      </c>
      <c r="E297" s="164">
        <v>7314864</v>
      </c>
      <c r="F297" s="195"/>
      <c r="G297" s="218"/>
      <c r="H297" s="204"/>
      <c r="I297" s="204"/>
      <c r="J297" s="204"/>
      <c r="K297" s="204"/>
      <c r="L297" s="204"/>
      <c r="M297" s="204"/>
      <c r="N297" s="204"/>
      <c r="O297" s="204"/>
      <c r="P297" s="204"/>
      <c r="Q297" s="204"/>
      <c r="R297" s="204"/>
      <c r="S297" s="204"/>
      <c r="T297" s="204"/>
      <c r="U297" s="204"/>
      <c r="V297" s="204"/>
      <c r="W297" s="204"/>
      <c r="X297" s="204"/>
      <c r="Y297" s="204"/>
      <c r="Z297" s="204"/>
      <c r="AA297" s="204"/>
      <c r="AB297" s="204"/>
      <c r="AC297" s="204"/>
      <c r="AD297" s="204"/>
      <c r="AE297" s="204"/>
      <c r="AF297" s="204"/>
      <c r="AG297" s="204"/>
      <c r="AH297" s="204"/>
      <c r="AI297" s="204"/>
      <c r="AJ297" s="204"/>
      <c r="AK297" s="204"/>
      <c r="AL297" s="204"/>
      <c r="AM297" s="204"/>
      <c r="AN297" s="204"/>
      <c r="AO297" s="204"/>
      <c r="AP297" s="204"/>
      <c r="AQ297" s="204"/>
      <c r="AR297" s="204"/>
      <c r="AS297" s="204"/>
      <c r="AT297" s="204"/>
      <c r="AU297" s="204"/>
      <c r="AV297" s="204"/>
      <c r="AW297" s="204"/>
      <c r="AX297" s="204"/>
      <c r="AY297" s="204"/>
      <c r="AZ297" s="204"/>
      <c r="BA297" s="204"/>
    </row>
    <row r="298" spans="1:53" s="249" customFormat="1" ht="47.25">
      <c r="A298" s="148" t="s">
        <v>3</v>
      </c>
      <c r="B298" s="235">
        <v>706</v>
      </c>
      <c r="C298" s="235" t="s">
        <v>181</v>
      </c>
      <c r="D298" s="203"/>
      <c r="E298" s="169">
        <f>E299+E313</f>
        <v>149968215.72</v>
      </c>
      <c r="F298" s="195"/>
      <c r="G298" s="218"/>
      <c r="H298" s="204"/>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4"/>
      <c r="AK298" s="204"/>
      <c r="AL298" s="204"/>
      <c r="AM298" s="204"/>
      <c r="AN298" s="204"/>
      <c r="AO298" s="204"/>
      <c r="AP298" s="204"/>
      <c r="AQ298" s="204"/>
      <c r="AR298" s="204"/>
      <c r="AS298" s="204"/>
      <c r="AT298" s="204"/>
      <c r="AU298" s="204"/>
      <c r="AV298" s="204"/>
      <c r="AW298" s="204"/>
      <c r="AX298" s="204"/>
      <c r="AY298" s="204"/>
      <c r="AZ298" s="204"/>
      <c r="BA298" s="204"/>
    </row>
    <row r="299" spans="1:53" s="249" customFormat="1" ht="31.5">
      <c r="A299" s="61" t="s">
        <v>977</v>
      </c>
      <c r="B299" s="126">
        <v>706</v>
      </c>
      <c r="C299" s="126" t="s">
        <v>182</v>
      </c>
      <c r="D299" s="62"/>
      <c r="E299" s="164">
        <f>E308+E300+E302+E304+E306</f>
        <v>134777460</v>
      </c>
      <c r="F299" s="195"/>
      <c r="G299" s="218"/>
      <c r="H299" s="204"/>
      <c r="I299" s="204"/>
      <c r="J299" s="204"/>
      <c r="K299" s="204"/>
      <c r="L299" s="204"/>
      <c r="M299" s="204"/>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4"/>
      <c r="AK299" s="204"/>
      <c r="AL299" s="204"/>
      <c r="AM299" s="204"/>
      <c r="AN299" s="204"/>
      <c r="AO299" s="204"/>
      <c r="AP299" s="204"/>
      <c r="AQ299" s="204"/>
      <c r="AR299" s="204"/>
      <c r="AS299" s="204"/>
      <c r="AT299" s="204"/>
      <c r="AU299" s="204"/>
      <c r="AV299" s="204"/>
      <c r="AW299" s="204"/>
      <c r="AX299" s="204"/>
      <c r="AY299" s="204"/>
      <c r="AZ299" s="204"/>
      <c r="BA299" s="204"/>
    </row>
    <row r="300" spans="1:53" s="239" customFormat="1" ht="31.5">
      <c r="A300" s="61" t="s">
        <v>365</v>
      </c>
      <c r="B300" s="126">
        <v>706</v>
      </c>
      <c r="C300" s="62" t="s">
        <v>366</v>
      </c>
      <c r="D300" s="62"/>
      <c r="E300" s="164">
        <f>E301</f>
        <v>54563000</v>
      </c>
      <c r="F300" s="195"/>
      <c r="G300" s="218"/>
      <c r="H300" s="145"/>
      <c r="I300" s="145"/>
      <c r="J300" s="145"/>
      <c r="K300" s="145"/>
      <c r="L300" s="145"/>
      <c r="M300" s="145"/>
      <c r="N300" s="145"/>
      <c r="O300" s="145"/>
      <c r="P300" s="145"/>
      <c r="Q300" s="145"/>
      <c r="R300" s="145"/>
      <c r="S300" s="145"/>
      <c r="T300" s="145"/>
      <c r="U300" s="145"/>
      <c r="V300" s="145"/>
      <c r="W300" s="14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45"/>
      <c r="AT300" s="145"/>
      <c r="AU300" s="145"/>
      <c r="AV300" s="145"/>
      <c r="AW300" s="145"/>
      <c r="AX300" s="145"/>
      <c r="AY300" s="145"/>
      <c r="AZ300" s="145"/>
      <c r="BA300" s="145"/>
    </row>
    <row r="301" spans="1:53" s="239" customFormat="1" ht="31.5">
      <c r="A301" s="61" t="s">
        <v>350</v>
      </c>
      <c r="B301" s="126">
        <v>706</v>
      </c>
      <c r="C301" s="62" t="s">
        <v>366</v>
      </c>
      <c r="D301" s="62" t="s">
        <v>326</v>
      </c>
      <c r="E301" s="164">
        <v>54563000</v>
      </c>
      <c r="F301" s="195"/>
      <c r="G301" s="218"/>
      <c r="H301" s="145"/>
      <c r="I301" s="145"/>
      <c r="J301" s="145"/>
      <c r="K301" s="145"/>
      <c r="L301" s="145"/>
      <c r="M301" s="145"/>
      <c r="N301" s="145"/>
      <c r="O301" s="145"/>
      <c r="P301" s="145"/>
      <c r="Q301" s="145"/>
      <c r="R301" s="145"/>
      <c r="S301" s="145"/>
      <c r="T301" s="145"/>
      <c r="U301" s="145"/>
      <c r="V301" s="145"/>
      <c r="W301" s="14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45"/>
      <c r="AT301" s="145"/>
      <c r="AU301" s="145"/>
      <c r="AV301" s="145"/>
      <c r="AW301" s="145"/>
      <c r="AX301" s="145"/>
      <c r="AY301" s="145"/>
      <c r="AZ301" s="145"/>
      <c r="BA301" s="145"/>
    </row>
    <row r="302" spans="1:53" s="239" customFormat="1" ht="31.5">
      <c r="A302" s="61" t="s">
        <v>1041</v>
      </c>
      <c r="B302" s="126">
        <v>706</v>
      </c>
      <c r="C302" s="62" t="s">
        <v>1084</v>
      </c>
      <c r="D302" s="62"/>
      <c r="E302" s="207">
        <f>E303</f>
        <v>6899460</v>
      </c>
      <c r="F302" s="195"/>
      <c r="G302" s="218"/>
      <c r="H302" s="145"/>
      <c r="I302" s="145"/>
      <c r="J302" s="145"/>
      <c r="K302" s="145"/>
      <c r="L302" s="145"/>
      <c r="M302" s="145"/>
      <c r="N302" s="145"/>
      <c r="O302" s="145"/>
      <c r="P302" s="145"/>
      <c r="Q302" s="145"/>
      <c r="R302" s="145"/>
      <c r="S302" s="145"/>
      <c r="T302" s="145"/>
      <c r="U302" s="145"/>
      <c r="V302" s="145"/>
      <c r="W302" s="145"/>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45"/>
      <c r="AT302" s="145"/>
      <c r="AU302" s="145"/>
      <c r="AV302" s="145"/>
      <c r="AW302" s="145"/>
      <c r="AX302" s="145"/>
      <c r="AY302" s="145"/>
      <c r="AZ302" s="145"/>
      <c r="BA302" s="145"/>
    </row>
    <row r="303" spans="1:53" s="239" customFormat="1" ht="31.5">
      <c r="A303" s="61" t="s">
        <v>350</v>
      </c>
      <c r="B303" s="126">
        <v>706</v>
      </c>
      <c r="C303" s="62" t="s">
        <v>1084</v>
      </c>
      <c r="D303" s="126">
        <v>200</v>
      </c>
      <c r="E303" s="207">
        <v>6899460</v>
      </c>
      <c r="F303" s="195"/>
      <c r="G303" s="218"/>
      <c r="H303" s="145"/>
      <c r="I303" s="145"/>
      <c r="J303" s="145"/>
      <c r="K303" s="145"/>
      <c r="L303" s="145"/>
      <c r="M303" s="145"/>
      <c r="N303" s="145"/>
      <c r="O303" s="145"/>
      <c r="P303" s="145"/>
      <c r="Q303" s="145"/>
      <c r="R303" s="145"/>
      <c r="S303" s="145"/>
      <c r="T303" s="145"/>
      <c r="U303" s="145"/>
      <c r="V303" s="145"/>
      <c r="W303" s="145"/>
      <c r="X303" s="145"/>
      <c r="Y303" s="145"/>
      <c r="Z303" s="145"/>
      <c r="AA303" s="145"/>
      <c r="AB303" s="145"/>
      <c r="AC303" s="145"/>
      <c r="AD303" s="145"/>
      <c r="AE303" s="145"/>
      <c r="AF303" s="145"/>
      <c r="AG303" s="145"/>
      <c r="AH303" s="145"/>
      <c r="AI303" s="145"/>
      <c r="AJ303" s="145"/>
      <c r="AK303" s="145"/>
      <c r="AL303" s="145"/>
      <c r="AM303" s="145"/>
      <c r="AN303" s="145"/>
      <c r="AO303" s="145"/>
      <c r="AP303" s="145"/>
      <c r="AQ303" s="145"/>
      <c r="AR303" s="145"/>
      <c r="AS303" s="145"/>
      <c r="AT303" s="145"/>
      <c r="AU303" s="145"/>
      <c r="AV303" s="145"/>
      <c r="AW303" s="145"/>
      <c r="AX303" s="145"/>
      <c r="AY303" s="145"/>
      <c r="AZ303" s="145"/>
      <c r="BA303" s="145"/>
    </row>
    <row r="304" spans="1:53" s="239" customFormat="1" ht="31.5">
      <c r="A304" s="61" t="s">
        <v>1043</v>
      </c>
      <c r="B304" s="126">
        <v>706</v>
      </c>
      <c r="C304" s="62" t="s">
        <v>1085</v>
      </c>
      <c r="D304" s="62"/>
      <c r="E304" s="164">
        <f>E305</f>
        <v>300000</v>
      </c>
      <c r="F304" s="195"/>
      <c r="G304" s="218"/>
      <c r="H304" s="145"/>
      <c r="I304" s="145"/>
      <c r="J304" s="145"/>
      <c r="K304" s="145"/>
      <c r="L304" s="145"/>
      <c r="M304" s="145"/>
      <c r="N304" s="145"/>
      <c r="O304" s="145"/>
      <c r="P304" s="145"/>
      <c r="Q304" s="145"/>
      <c r="R304" s="145"/>
      <c r="S304" s="145"/>
      <c r="T304" s="145"/>
      <c r="U304" s="145"/>
      <c r="V304" s="145"/>
      <c r="W304" s="145"/>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45"/>
      <c r="AT304" s="145"/>
      <c r="AU304" s="145"/>
      <c r="AV304" s="145"/>
      <c r="AW304" s="145"/>
      <c r="AX304" s="145"/>
      <c r="AY304" s="145"/>
      <c r="AZ304" s="145"/>
      <c r="BA304" s="145"/>
    </row>
    <row r="305" spans="1:53" s="239" customFormat="1" ht="31.5">
      <c r="A305" s="61" t="s">
        <v>350</v>
      </c>
      <c r="B305" s="126">
        <v>706</v>
      </c>
      <c r="C305" s="62" t="s">
        <v>1085</v>
      </c>
      <c r="D305" s="126">
        <v>200</v>
      </c>
      <c r="E305" s="164">
        <v>300000</v>
      </c>
      <c r="F305" s="195"/>
      <c r="G305" s="218"/>
      <c r="H305" s="145"/>
      <c r="I305" s="145"/>
      <c r="J305" s="145"/>
      <c r="K305" s="145"/>
      <c r="L305" s="145"/>
      <c r="M305" s="145"/>
      <c r="N305" s="145"/>
      <c r="O305" s="145"/>
      <c r="P305" s="145"/>
      <c r="Q305" s="145"/>
      <c r="R305" s="145"/>
      <c r="S305" s="145"/>
      <c r="T305" s="145"/>
      <c r="U305" s="145"/>
      <c r="V305" s="145"/>
      <c r="W305" s="145"/>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45"/>
      <c r="AT305" s="145"/>
      <c r="AU305" s="145"/>
      <c r="AV305" s="145"/>
      <c r="AW305" s="145"/>
      <c r="AX305" s="145"/>
      <c r="AY305" s="145"/>
      <c r="AZ305" s="145"/>
      <c r="BA305" s="145"/>
    </row>
    <row r="306" spans="1:53" s="239" customFormat="1" ht="31.5">
      <c r="A306" s="61" t="s">
        <v>1045</v>
      </c>
      <c r="B306" s="126">
        <v>706</v>
      </c>
      <c r="C306" s="62" t="s">
        <v>1086</v>
      </c>
      <c r="D306" s="62"/>
      <c r="E306" s="164">
        <f>E307</f>
        <v>300000</v>
      </c>
      <c r="F306" s="195"/>
      <c r="G306" s="218"/>
      <c r="H306" s="145"/>
      <c r="I306" s="145"/>
      <c r="J306" s="145"/>
      <c r="K306" s="145"/>
      <c r="L306" s="145"/>
      <c r="M306" s="145"/>
      <c r="N306" s="145"/>
      <c r="O306" s="145"/>
      <c r="P306" s="145"/>
      <c r="Q306" s="145"/>
      <c r="R306" s="145"/>
      <c r="S306" s="145"/>
      <c r="T306" s="145"/>
      <c r="U306" s="145"/>
      <c r="V306" s="145"/>
      <c r="W306" s="14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45"/>
      <c r="AT306" s="145"/>
      <c r="AU306" s="145"/>
      <c r="AV306" s="145"/>
      <c r="AW306" s="145"/>
      <c r="AX306" s="145"/>
      <c r="AY306" s="145"/>
      <c r="AZ306" s="145"/>
      <c r="BA306" s="145"/>
    </row>
    <row r="307" spans="1:53" s="239" customFormat="1" ht="31.5">
      <c r="A307" s="61" t="s">
        <v>350</v>
      </c>
      <c r="B307" s="126">
        <v>706</v>
      </c>
      <c r="C307" s="62" t="s">
        <v>1086</v>
      </c>
      <c r="D307" s="126">
        <v>200</v>
      </c>
      <c r="E307" s="164">
        <v>300000</v>
      </c>
      <c r="F307" s="195"/>
      <c r="G307" s="218"/>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5"/>
      <c r="AY307" s="145"/>
      <c r="AZ307" s="145"/>
      <c r="BA307" s="145"/>
    </row>
    <row r="308" spans="1:53" s="239" customFormat="1" ht="15.75">
      <c r="A308" s="61" t="s">
        <v>293</v>
      </c>
      <c r="B308" s="126">
        <v>706</v>
      </c>
      <c r="C308" s="62" t="s">
        <v>183</v>
      </c>
      <c r="D308" s="62"/>
      <c r="E308" s="164">
        <f>E309+E310+E311</f>
        <v>72715000</v>
      </c>
      <c r="F308" s="195"/>
      <c r="G308" s="218"/>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5"/>
      <c r="AY308" s="145"/>
      <c r="AZ308" s="145"/>
      <c r="BA308" s="145"/>
    </row>
    <row r="309" spans="1:53" s="239" customFormat="1" ht="31.5">
      <c r="A309" s="61" t="s">
        <v>350</v>
      </c>
      <c r="B309" s="126">
        <v>706</v>
      </c>
      <c r="C309" s="62" t="s">
        <v>183</v>
      </c>
      <c r="D309" s="62" t="s">
        <v>326</v>
      </c>
      <c r="E309" s="164">
        <v>28573465</v>
      </c>
      <c r="F309" s="195"/>
      <c r="G309" s="218"/>
      <c r="H309" s="145"/>
      <c r="I309" s="145"/>
      <c r="J309" s="145"/>
      <c r="K309" s="145"/>
      <c r="L309" s="145"/>
      <c r="M309" s="145"/>
      <c r="N309" s="145"/>
      <c r="O309" s="145"/>
      <c r="P309" s="145"/>
      <c r="Q309" s="145"/>
      <c r="R309" s="145"/>
      <c r="S309" s="145"/>
      <c r="T309" s="145"/>
      <c r="U309" s="145"/>
      <c r="V309" s="145"/>
      <c r="W309" s="145"/>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45"/>
      <c r="AT309" s="145"/>
      <c r="AU309" s="145"/>
      <c r="AV309" s="145"/>
      <c r="AW309" s="145"/>
      <c r="AX309" s="145"/>
      <c r="AY309" s="145"/>
      <c r="AZ309" s="145"/>
      <c r="BA309" s="145"/>
    </row>
    <row r="310" spans="1:53" s="239" customFormat="1" ht="15.75">
      <c r="A310" s="61" t="s">
        <v>253</v>
      </c>
      <c r="B310" s="126">
        <v>706</v>
      </c>
      <c r="C310" s="62" t="s">
        <v>183</v>
      </c>
      <c r="D310" s="62" t="s">
        <v>335</v>
      </c>
      <c r="E310" s="233">
        <v>44124000</v>
      </c>
      <c r="F310" s="195"/>
      <c r="G310" s="218"/>
      <c r="H310" s="145"/>
      <c r="I310" s="145"/>
      <c r="J310" s="145"/>
      <c r="K310" s="145"/>
      <c r="L310" s="145"/>
      <c r="M310" s="145"/>
      <c r="N310" s="145"/>
      <c r="O310" s="145"/>
      <c r="P310" s="145"/>
      <c r="Q310" s="145"/>
      <c r="R310" s="145"/>
      <c r="S310" s="145"/>
      <c r="T310" s="145"/>
      <c r="U310" s="145"/>
      <c r="V310" s="145"/>
      <c r="W310" s="145"/>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45"/>
      <c r="AT310" s="145"/>
      <c r="AU310" s="145"/>
      <c r="AV310" s="145"/>
      <c r="AW310" s="145"/>
      <c r="AX310" s="145"/>
      <c r="AY310" s="145"/>
      <c r="AZ310" s="145"/>
      <c r="BA310" s="145"/>
    </row>
    <row r="311" spans="1:53" s="239" customFormat="1" ht="15.75">
      <c r="A311" s="61" t="s">
        <v>327</v>
      </c>
      <c r="B311" s="126">
        <v>706</v>
      </c>
      <c r="C311" s="62" t="s">
        <v>183</v>
      </c>
      <c r="D311" s="62" t="s">
        <v>328</v>
      </c>
      <c r="E311" s="164">
        <v>17535</v>
      </c>
      <c r="F311" s="195"/>
      <c r="G311" s="218"/>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c r="AQ311" s="145"/>
      <c r="AR311" s="145"/>
      <c r="AS311" s="145"/>
      <c r="AT311" s="145"/>
      <c r="AU311" s="145"/>
      <c r="AV311" s="145"/>
      <c r="AW311" s="145"/>
      <c r="AX311" s="145"/>
      <c r="AY311" s="145"/>
      <c r="AZ311" s="145"/>
      <c r="BA311" s="145"/>
    </row>
    <row r="312" spans="1:53" s="239" customFormat="1" ht="47.25">
      <c r="A312" s="61" t="s">
        <v>975</v>
      </c>
      <c r="B312" s="126">
        <v>706</v>
      </c>
      <c r="C312" s="62" t="s">
        <v>184</v>
      </c>
      <c r="D312" s="62"/>
      <c r="E312" s="164">
        <v>0</v>
      </c>
      <c r="F312" s="195"/>
      <c r="G312" s="218"/>
      <c r="H312" s="145"/>
      <c r="I312" s="145"/>
      <c r="J312" s="145"/>
      <c r="K312" s="145"/>
      <c r="L312" s="145"/>
      <c r="M312" s="145"/>
      <c r="N312" s="145"/>
      <c r="O312" s="145"/>
      <c r="P312" s="145"/>
      <c r="Q312" s="145"/>
      <c r="R312" s="145"/>
      <c r="S312" s="145"/>
      <c r="T312" s="145"/>
      <c r="U312" s="145"/>
      <c r="V312" s="145"/>
      <c r="W312" s="145"/>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45"/>
      <c r="AT312" s="145"/>
      <c r="AU312" s="145"/>
      <c r="AV312" s="145"/>
      <c r="AW312" s="145"/>
      <c r="AX312" s="145"/>
      <c r="AY312" s="145"/>
      <c r="AZ312" s="145"/>
      <c r="BA312" s="145"/>
    </row>
    <row r="313" spans="1:53" s="239" customFormat="1" ht="47.25">
      <c r="A313" s="61" t="s">
        <v>979</v>
      </c>
      <c r="B313" s="126">
        <v>706</v>
      </c>
      <c r="C313" s="62" t="s">
        <v>947</v>
      </c>
      <c r="D313" s="62"/>
      <c r="E313" s="164">
        <f>E314+E316</f>
        <v>15190755.72</v>
      </c>
      <c r="F313" s="195"/>
      <c r="G313" s="218"/>
      <c r="H313" s="145"/>
      <c r="I313" s="145"/>
      <c r="J313" s="145"/>
      <c r="K313" s="145"/>
      <c r="L313" s="145"/>
      <c r="M313" s="145"/>
      <c r="N313" s="145"/>
      <c r="O313" s="145"/>
      <c r="P313" s="145"/>
      <c r="Q313" s="145"/>
      <c r="R313" s="145"/>
      <c r="S313" s="145"/>
      <c r="T313" s="145"/>
      <c r="U313" s="145"/>
      <c r="V313" s="145"/>
      <c r="W313" s="145"/>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45"/>
      <c r="AT313" s="145"/>
      <c r="AU313" s="145"/>
      <c r="AV313" s="145"/>
      <c r="AW313" s="145"/>
      <c r="AX313" s="145"/>
      <c r="AY313" s="145"/>
      <c r="AZ313" s="145"/>
      <c r="BA313" s="145"/>
    </row>
    <row r="314" spans="1:53" s="239" customFormat="1" ht="15.75">
      <c r="A314" s="61" t="s">
        <v>344</v>
      </c>
      <c r="B314" s="126">
        <v>706</v>
      </c>
      <c r="C314" s="126" t="s">
        <v>976</v>
      </c>
      <c r="D314" s="206"/>
      <c r="E314" s="164">
        <f>E315</f>
        <v>12190755.72</v>
      </c>
      <c r="F314" s="195"/>
      <c r="G314" s="218"/>
      <c r="H314" s="145"/>
      <c r="I314" s="145"/>
      <c r="J314" s="145"/>
      <c r="K314" s="145"/>
      <c r="L314" s="145"/>
      <c r="M314" s="145"/>
      <c r="N314" s="145"/>
      <c r="O314" s="145"/>
      <c r="P314" s="145"/>
      <c r="Q314" s="145"/>
      <c r="R314" s="145"/>
      <c r="S314" s="145"/>
      <c r="T314" s="145"/>
      <c r="U314" s="145"/>
      <c r="V314" s="145"/>
      <c r="W314" s="145"/>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45"/>
      <c r="AT314" s="145"/>
      <c r="AU314" s="145"/>
      <c r="AV314" s="145"/>
      <c r="AW314" s="145"/>
      <c r="AX314" s="145"/>
      <c r="AY314" s="145"/>
      <c r="AZ314" s="145"/>
      <c r="BA314" s="145"/>
    </row>
    <row r="315" spans="1:53" s="239" customFormat="1" ht="31.5">
      <c r="A315" s="61" t="s">
        <v>350</v>
      </c>
      <c r="B315" s="126">
        <v>706</v>
      </c>
      <c r="C315" s="126" t="s">
        <v>976</v>
      </c>
      <c r="D315" s="126">
        <v>200</v>
      </c>
      <c r="E315" s="164">
        <v>12190755.72</v>
      </c>
      <c r="F315" s="195"/>
      <c r="G315" s="218"/>
      <c r="H315" s="145"/>
      <c r="I315" s="145"/>
      <c r="J315" s="145"/>
      <c r="K315" s="145"/>
      <c r="L315" s="145"/>
      <c r="M315" s="145"/>
      <c r="N315" s="145"/>
      <c r="O315" s="145"/>
      <c r="P315" s="145"/>
      <c r="Q315" s="145"/>
      <c r="R315" s="145"/>
      <c r="S315" s="145"/>
      <c r="T315" s="145"/>
      <c r="U315" s="145"/>
      <c r="V315" s="145"/>
      <c r="W315" s="145"/>
      <c r="X315" s="145"/>
      <c r="Y315" s="145"/>
      <c r="Z315" s="145"/>
      <c r="AA315" s="145"/>
      <c r="AB315" s="145"/>
      <c r="AC315" s="145"/>
      <c r="AD315" s="145"/>
      <c r="AE315" s="145"/>
      <c r="AF315" s="145"/>
      <c r="AG315" s="145"/>
      <c r="AH315" s="145"/>
      <c r="AI315" s="145"/>
      <c r="AJ315" s="145"/>
      <c r="AK315" s="145"/>
      <c r="AL315" s="145"/>
      <c r="AM315" s="145"/>
      <c r="AN315" s="145"/>
      <c r="AO315" s="145"/>
      <c r="AP315" s="145"/>
      <c r="AQ315" s="145"/>
      <c r="AR315" s="145"/>
      <c r="AS315" s="145"/>
      <c r="AT315" s="145"/>
      <c r="AU315" s="145"/>
      <c r="AV315" s="145"/>
      <c r="AW315" s="145"/>
      <c r="AX315" s="145"/>
      <c r="AY315" s="145"/>
      <c r="AZ315" s="145"/>
      <c r="BA315" s="145"/>
    </row>
    <row r="316" spans="1:53" s="239" customFormat="1" ht="15.75">
      <c r="A316" s="61" t="s">
        <v>1076</v>
      </c>
      <c r="B316" s="126">
        <v>706</v>
      </c>
      <c r="C316" s="62" t="s">
        <v>1078</v>
      </c>
      <c r="D316" s="62"/>
      <c r="E316" s="164">
        <f>E317</f>
        <v>3000000</v>
      </c>
      <c r="F316" s="195"/>
      <c r="G316" s="218"/>
      <c r="H316" s="145"/>
      <c r="I316" s="145"/>
      <c r="J316" s="145"/>
      <c r="K316" s="145"/>
      <c r="L316" s="145"/>
      <c r="M316" s="145"/>
      <c r="N316" s="145"/>
      <c r="O316" s="145"/>
      <c r="P316" s="145"/>
      <c r="Q316" s="145"/>
      <c r="R316" s="145"/>
      <c r="S316" s="145"/>
      <c r="T316" s="145"/>
      <c r="U316" s="145"/>
      <c r="V316" s="145"/>
      <c r="W316" s="14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45"/>
      <c r="AT316" s="145"/>
      <c r="AU316" s="145"/>
      <c r="AV316" s="145"/>
      <c r="AW316" s="145"/>
      <c r="AX316" s="145"/>
      <c r="AY316" s="145"/>
      <c r="AZ316" s="145"/>
      <c r="BA316" s="145"/>
    </row>
    <row r="317" spans="1:53" s="239" customFormat="1" ht="15.75">
      <c r="A317" s="61" t="s">
        <v>253</v>
      </c>
      <c r="B317" s="126">
        <v>706</v>
      </c>
      <c r="C317" s="62" t="s">
        <v>1078</v>
      </c>
      <c r="D317" s="62" t="s">
        <v>335</v>
      </c>
      <c r="E317" s="164">
        <v>3000000</v>
      </c>
      <c r="F317" s="195"/>
      <c r="G317" s="218"/>
      <c r="H317" s="145"/>
      <c r="I317" s="145"/>
      <c r="J317" s="145"/>
      <c r="K317" s="145"/>
      <c r="L317" s="145"/>
      <c r="M317" s="145"/>
      <c r="N317" s="145"/>
      <c r="O317" s="145"/>
      <c r="P317" s="145"/>
      <c r="Q317" s="145"/>
      <c r="R317" s="145"/>
      <c r="S317" s="145"/>
      <c r="T317" s="145"/>
      <c r="U317" s="145"/>
      <c r="V317" s="145"/>
      <c r="W317" s="145"/>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45"/>
      <c r="AT317" s="145"/>
      <c r="AU317" s="145"/>
      <c r="AV317" s="145"/>
      <c r="AW317" s="145"/>
      <c r="AX317" s="145"/>
      <c r="AY317" s="145"/>
      <c r="AZ317" s="145"/>
      <c r="BA317" s="145"/>
    </row>
    <row r="318" spans="1:53" s="239" customFormat="1" ht="31.5">
      <c r="A318" s="148" t="s">
        <v>185</v>
      </c>
      <c r="B318" s="235">
        <v>706</v>
      </c>
      <c r="C318" s="203" t="s">
        <v>186</v>
      </c>
      <c r="D318" s="203"/>
      <c r="E318" s="169">
        <v>0</v>
      </c>
      <c r="F318" s="195"/>
      <c r="G318" s="218"/>
      <c r="H318" s="145"/>
      <c r="I318" s="145"/>
      <c r="J318" s="145"/>
      <c r="K318" s="145"/>
      <c r="L318" s="145"/>
      <c r="M318" s="145"/>
      <c r="N318" s="145"/>
      <c r="O318" s="145"/>
      <c r="P318" s="145"/>
      <c r="Q318" s="145"/>
      <c r="R318" s="145"/>
      <c r="S318" s="145"/>
      <c r="T318" s="145"/>
      <c r="U318" s="145"/>
      <c r="V318" s="145"/>
      <c r="W318" s="145"/>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45"/>
      <c r="AT318" s="145"/>
      <c r="AU318" s="145"/>
      <c r="AV318" s="145"/>
      <c r="AW318" s="145"/>
      <c r="AX318" s="145"/>
      <c r="AY318" s="145"/>
      <c r="AZ318" s="145"/>
      <c r="BA318" s="145"/>
    </row>
    <row r="319" spans="1:53" s="239" customFormat="1" ht="47.25">
      <c r="A319" s="148" t="s">
        <v>187</v>
      </c>
      <c r="B319" s="235">
        <v>706</v>
      </c>
      <c r="C319" s="203" t="s">
        <v>188</v>
      </c>
      <c r="D319" s="203"/>
      <c r="E319" s="169">
        <f>E320+E324+E335</f>
        <v>9785400</v>
      </c>
      <c r="F319" s="195"/>
      <c r="G319" s="218"/>
      <c r="H319" s="145"/>
      <c r="I319" s="145"/>
      <c r="J319" s="145"/>
      <c r="K319" s="145"/>
      <c r="L319" s="145"/>
      <c r="M319" s="145"/>
      <c r="N319" s="145"/>
      <c r="O319" s="145"/>
      <c r="P319" s="145"/>
      <c r="Q319" s="145"/>
      <c r="R319" s="145"/>
      <c r="S319" s="145"/>
      <c r="T319" s="145"/>
      <c r="U319" s="145"/>
      <c r="V319" s="145"/>
      <c r="W319" s="145"/>
      <c r="X319" s="145"/>
      <c r="Y319" s="145"/>
      <c r="Z319" s="145"/>
      <c r="AA319" s="145"/>
      <c r="AB319" s="145"/>
      <c r="AC319" s="145"/>
      <c r="AD319" s="145"/>
      <c r="AE319" s="145"/>
      <c r="AF319" s="145"/>
      <c r="AG319" s="145"/>
      <c r="AH319" s="145"/>
      <c r="AI319" s="145"/>
      <c r="AJ319" s="145"/>
      <c r="AK319" s="145"/>
      <c r="AL319" s="145"/>
      <c r="AM319" s="145"/>
      <c r="AN319" s="145"/>
      <c r="AO319" s="145"/>
      <c r="AP319" s="145"/>
      <c r="AQ319" s="145"/>
      <c r="AR319" s="145"/>
      <c r="AS319" s="145"/>
      <c r="AT319" s="145"/>
      <c r="AU319" s="145"/>
      <c r="AV319" s="145"/>
      <c r="AW319" s="145"/>
      <c r="AX319" s="145"/>
      <c r="AY319" s="145"/>
      <c r="AZ319" s="145"/>
      <c r="BA319" s="145"/>
    </row>
    <row r="320" spans="1:53" s="239" customFormat="1" ht="31.5">
      <c r="A320" s="61" t="s">
        <v>922</v>
      </c>
      <c r="B320" s="126">
        <v>706</v>
      </c>
      <c r="C320" s="62" t="s">
        <v>189</v>
      </c>
      <c r="D320" s="62"/>
      <c r="E320" s="164">
        <f>E321</f>
        <v>4816400</v>
      </c>
      <c r="F320" s="195"/>
      <c r="G320" s="218"/>
      <c r="H320" s="145"/>
      <c r="I320" s="145"/>
      <c r="J320" s="145"/>
      <c r="K320" s="145"/>
      <c r="L320" s="145"/>
      <c r="M320" s="145"/>
      <c r="N320" s="145"/>
      <c r="O320" s="145"/>
      <c r="P320" s="145"/>
      <c r="Q320" s="145"/>
      <c r="R320" s="145"/>
      <c r="S320" s="145"/>
      <c r="T320" s="145"/>
      <c r="U320" s="145"/>
      <c r="V320" s="145"/>
      <c r="W320" s="145"/>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45"/>
      <c r="AT320" s="145"/>
      <c r="AU320" s="145"/>
      <c r="AV320" s="145"/>
      <c r="AW320" s="145"/>
      <c r="AX320" s="145"/>
      <c r="AY320" s="145"/>
      <c r="AZ320" s="145"/>
      <c r="BA320" s="145"/>
    </row>
    <row r="321" spans="1:53" s="239" customFormat="1" ht="15.75">
      <c r="A321" s="61" t="s">
        <v>294</v>
      </c>
      <c r="B321" s="126">
        <v>706</v>
      </c>
      <c r="C321" s="62" t="s">
        <v>923</v>
      </c>
      <c r="D321" s="62"/>
      <c r="E321" s="164">
        <f>E322+E323</f>
        <v>4816400</v>
      </c>
      <c r="F321" s="195"/>
      <c r="G321" s="218"/>
      <c r="H321" s="145"/>
      <c r="I321" s="145"/>
      <c r="J321" s="145"/>
      <c r="K321" s="145"/>
      <c r="L321" s="145"/>
      <c r="M321" s="145"/>
      <c r="N321" s="145"/>
      <c r="O321" s="145"/>
      <c r="P321" s="145"/>
      <c r="Q321" s="145"/>
      <c r="R321" s="145"/>
      <c r="S321" s="145"/>
      <c r="T321" s="145"/>
      <c r="U321" s="145"/>
      <c r="V321" s="145"/>
      <c r="W321" s="145"/>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45"/>
      <c r="AT321" s="145"/>
      <c r="AU321" s="145"/>
      <c r="AV321" s="145"/>
      <c r="AW321" s="145"/>
      <c r="AX321" s="145"/>
      <c r="AY321" s="145"/>
      <c r="AZ321" s="145"/>
      <c r="BA321" s="145"/>
    </row>
    <row r="322" spans="1:53" s="239" customFormat="1" ht="47.25">
      <c r="A322" s="61" t="s">
        <v>324</v>
      </c>
      <c r="B322" s="126">
        <v>706</v>
      </c>
      <c r="C322" s="62" t="s">
        <v>923</v>
      </c>
      <c r="D322" s="62" t="s">
        <v>325</v>
      </c>
      <c r="E322" s="164">
        <v>4114400</v>
      </c>
      <c r="F322" s="195"/>
      <c r="G322" s="218"/>
      <c r="H322" s="145"/>
      <c r="I322" s="145"/>
      <c r="J322" s="145"/>
      <c r="K322" s="145"/>
      <c r="L322" s="145"/>
      <c r="M322" s="145"/>
      <c r="N322" s="145"/>
      <c r="O322" s="145"/>
      <c r="P322" s="145"/>
      <c r="Q322" s="145"/>
      <c r="R322" s="145"/>
      <c r="S322" s="145"/>
      <c r="T322" s="145"/>
      <c r="U322" s="145"/>
      <c r="V322" s="145"/>
      <c r="W322" s="145"/>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45"/>
      <c r="AT322" s="145"/>
      <c r="AU322" s="145"/>
      <c r="AV322" s="145"/>
      <c r="AW322" s="145"/>
      <c r="AX322" s="145"/>
      <c r="AY322" s="145"/>
      <c r="AZ322" s="145"/>
      <c r="BA322" s="145"/>
    </row>
    <row r="323" spans="1:53" s="239" customFormat="1" ht="31.5">
      <c r="A323" s="61" t="s">
        <v>350</v>
      </c>
      <c r="B323" s="126">
        <v>706</v>
      </c>
      <c r="C323" s="62" t="s">
        <v>923</v>
      </c>
      <c r="D323" s="62" t="s">
        <v>326</v>
      </c>
      <c r="E323" s="164">
        <v>702000</v>
      </c>
      <c r="F323" s="195"/>
      <c r="G323" s="218"/>
      <c r="H323" s="145"/>
      <c r="I323" s="145"/>
      <c r="J323" s="145"/>
      <c r="K323" s="145"/>
      <c r="L323" s="145"/>
      <c r="M323" s="145"/>
      <c r="N323" s="145"/>
      <c r="O323" s="145"/>
      <c r="P323" s="145"/>
      <c r="Q323" s="145"/>
      <c r="R323" s="145"/>
      <c r="S323" s="145"/>
      <c r="T323" s="145"/>
      <c r="U323" s="145"/>
      <c r="V323" s="145"/>
      <c r="W323" s="145"/>
      <c r="X323" s="145"/>
      <c r="Y323" s="145"/>
      <c r="Z323" s="145"/>
      <c r="AA323" s="145"/>
      <c r="AB323" s="145"/>
      <c r="AC323" s="145"/>
      <c r="AD323" s="145"/>
      <c r="AE323" s="145"/>
      <c r="AF323" s="145"/>
      <c r="AG323" s="145"/>
      <c r="AH323" s="145"/>
      <c r="AI323" s="145"/>
      <c r="AJ323" s="145"/>
      <c r="AK323" s="145"/>
      <c r="AL323" s="145"/>
      <c r="AM323" s="145"/>
      <c r="AN323" s="145"/>
      <c r="AO323" s="145"/>
      <c r="AP323" s="145"/>
      <c r="AQ323" s="145"/>
      <c r="AR323" s="145"/>
      <c r="AS323" s="145"/>
      <c r="AT323" s="145"/>
      <c r="AU323" s="145"/>
      <c r="AV323" s="145"/>
      <c r="AW323" s="145"/>
      <c r="AX323" s="145"/>
      <c r="AY323" s="145"/>
      <c r="AZ323" s="145"/>
      <c r="BA323" s="145"/>
    </row>
    <row r="324" spans="1:53" s="239" customFormat="1" ht="47.25">
      <c r="A324" s="61" t="s">
        <v>537</v>
      </c>
      <c r="B324" s="126">
        <v>706</v>
      </c>
      <c r="C324" s="62" t="s">
        <v>191</v>
      </c>
      <c r="D324" s="62"/>
      <c r="E324" s="164">
        <f>E325+E327+E331+E329</f>
        <v>2294000</v>
      </c>
      <c r="F324" s="195"/>
      <c r="G324" s="218"/>
      <c r="H324" s="145"/>
      <c r="I324" s="145"/>
      <c r="J324" s="145"/>
      <c r="K324" s="145"/>
      <c r="L324" s="145"/>
      <c r="M324" s="145"/>
      <c r="N324" s="145"/>
      <c r="O324" s="145"/>
      <c r="P324" s="145"/>
      <c r="Q324" s="145"/>
      <c r="R324" s="145"/>
      <c r="S324" s="145"/>
      <c r="T324" s="145"/>
      <c r="U324" s="145"/>
      <c r="V324" s="145"/>
      <c r="W324" s="145"/>
      <c r="X324" s="145"/>
      <c r="Y324" s="145"/>
      <c r="Z324" s="145"/>
      <c r="AA324" s="145"/>
      <c r="AB324" s="145"/>
      <c r="AC324" s="145"/>
      <c r="AD324" s="145"/>
      <c r="AE324" s="145"/>
      <c r="AF324" s="145"/>
      <c r="AG324" s="145"/>
      <c r="AH324" s="145"/>
      <c r="AI324" s="145"/>
      <c r="AJ324" s="145"/>
      <c r="AK324" s="145"/>
      <c r="AL324" s="145"/>
      <c r="AM324" s="145"/>
      <c r="AN324" s="145"/>
      <c r="AO324" s="145"/>
      <c r="AP324" s="145"/>
      <c r="AQ324" s="145"/>
      <c r="AR324" s="145"/>
      <c r="AS324" s="145"/>
      <c r="AT324" s="145"/>
      <c r="AU324" s="145"/>
      <c r="AV324" s="145"/>
      <c r="AW324" s="145"/>
      <c r="AX324" s="145"/>
      <c r="AY324" s="145"/>
      <c r="AZ324" s="145"/>
      <c r="BA324" s="145"/>
    </row>
    <row r="325" spans="1:53" s="239" customFormat="1" ht="15.75">
      <c r="A325" s="61" t="s">
        <v>89</v>
      </c>
      <c r="B325" s="126">
        <v>706</v>
      </c>
      <c r="C325" s="62" t="s">
        <v>927</v>
      </c>
      <c r="D325" s="62"/>
      <c r="E325" s="164">
        <f>E326</f>
        <v>1000000</v>
      </c>
      <c r="F325" s="195"/>
      <c r="G325" s="218"/>
      <c r="H325" s="145"/>
      <c r="I325" s="145"/>
      <c r="J325" s="145"/>
      <c r="K325" s="145"/>
      <c r="L325" s="145"/>
      <c r="M325" s="145"/>
      <c r="N325" s="145"/>
      <c r="O325" s="145"/>
      <c r="P325" s="145"/>
      <c r="Q325" s="145"/>
      <c r="R325" s="145"/>
      <c r="S325" s="145"/>
      <c r="T325" s="145"/>
      <c r="U325" s="145"/>
      <c r="V325" s="145"/>
      <c r="W325" s="145"/>
      <c r="X325" s="145"/>
      <c r="Y325" s="145"/>
      <c r="Z325" s="145"/>
      <c r="AA325" s="145"/>
      <c r="AB325" s="145"/>
      <c r="AC325" s="145"/>
      <c r="AD325" s="145"/>
      <c r="AE325" s="145"/>
      <c r="AF325" s="145"/>
      <c r="AG325" s="145"/>
      <c r="AH325" s="145"/>
      <c r="AI325" s="145"/>
      <c r="AJ325" s="145"/>
      <c r="AK325" s="145"/>
      <c r="AL325" s="145"/>
      <c r="AM325" s="145"/>
      <c r="AN325" s="145"/>
      <c r="AO325" s="145"/>
      <c r="AP325" s="145"/>
      <c r="AQ325" s="145"/>
      <c r="AR325" s="145"/>
      <c r="AS325" s="145"/>
      <c r="AT325" s="145"/>
      <c r="AU325" s="145"/>
      <c r="AV325" s="145"/>
      <c r="AW325" s="145"/>
      <c r="AX325" s="145"/>
      <c r="AY325" s="145"/>
      <c r="AZ325" s="145"/>
      <c r="BA325" s="145"/>
    </row>
    <row r="326" spans="1:53" s="239" customFormat="1" ht="15.75">
      <c r="A326" s="61" t="s">
        <v>327</v>
      </c>
      <c r="B326" s="126">
        <v>706</v>
      </c>
      <c r="C326" s="62" t="s">
        <v>927</v>
      </c>
      <c r="D326" s="62" t="s">
        <v>328</v>
      </c>
      <c r="E326" s="164">
        <v>1000000</v>
      </c>
      <c r="F326" s="195"/>
      <c r="G326" s="218"/>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5"/>
      <c r="AL326" s="145"/>
      <c r="AM326" s="145"/>
      <c r="AN326" s="145"/>
      <c r="AO326" s="145"/>
      <c r="AP326" s="145"/>
      <c r="AQ326" s="145"/>
      <c r="AR326" s="145"/>
      <c r="AS326" s="145"/>
      <c r="AT326" s="145"/>
      <c r="AU326" s="145"/>
      <c r="AV326" s="145"/>
      <c r="AW326" s="145"/>
      <c r="AX326" s="145"/>
      <c r="AY326" s="145"/>
      <c r="AZ326" s="145"/>
      <c r="BA326" s="145"/>
    </row>
    <row r="327" spans="1:53" s="239" customFormat="1" ht="31.5">
      <c r="A327" s="61" t="s">
        <v>539</v>
      </c>
      <c r="B327" s="126">
        <v>706</v>
      </c>
      <c r="C327" s="62" t="s">
        <v>924</v>
      </c>
      <c r="D327" s="62"/>
      <c r="E327" s="164">
        <f>E328</f>
        <v>100000</v>
      </c>
      <c r="F327" s="195"/>
      <c r="G327" s="218"/>
      <c r="H327" s="145"/>
      <c r="I327" s="145"/>
      <c r="J327" s="145"/>
      <c r="K327" s="145"/>
      <c r="L327" s="145"/>
      <c r="M327" s="145"/>
      <c r="N327" s="145"/>
      <c r="O327" s="145"/>
      <c r="P327" s="145"/>
      <c r="Q327" s="145"/>
      <c r="R327" s="145"/>
      <c r="S327" s="145"/>
      <c r="T327" s="145"/>
      <c r="U327" s="145"/>
      <c r="V327" s="145"/>
      <c r="W327" s="145"/>
      <c r="X327" s="145"/>
      <c r="Y327" s="145"/>
      <c r="Z327" s="145"/>
      <c r="AA327" s="145"/>
      <c r="AB327" s="145"/>
      <c r="AC327" s="145"/>
      <c r="AD327" s="145"/>
      <c r="AE327" s="145"/>
      <c r="AF327" s="145"/>
      <c r="AG327" s="145"/>
      <c r="AH327" s="145"/>
      <c r="AI327" s="145"/>
      <c r="AJ327" s="145"/>
      <c r="AK327" s="145"/>
      <c r="AL327" s="145"/>
      <c r="AM327" s="145"/>
      <c r="AN327" s="145"/>
      <c r="AO327" s="145"/>
      <c r="AP327" s="145"/>
      <c r="AQ327" s="145"/>
      <c r="AR327" s="145"/>
      <c r="AS327" s="145"/>
      <c r="AT327" s="145"/>
      <c r="AU327" s="145"/>
      <c r="AV327" s="145"/>
      <c r="AW327" s="145"/>
      <c r="AX327" s="145"/>
      <c r="AY327" s="145"/>
      <c r="AZ327" s="145"/>
      <c r="BA327" s="145"/>
    </row>
    <row r="328" spans="1:53" s="239" customFormat="1" ht="31.5">
      <c r="A328" s="61" t="s">
        <v>350</v>
      </c>
      <c r="B328" s="126">
        <v>706</v>
      </c>
      <c r="C328" s="62" t="s">
        <v>924</v>
      </c>
      <c r="D328" s="62" t="s">
        <v>326</v>
      </c>
      <c r="E328" s="164">
        <v>100000</v>
      </c>
      <c r="F328" s="195"/>
      <c r="G328" s="218"/>
      <c r="H328" s="145"/>
      <c r="I328" s="145"/>
      <c r="J328" s="145"/>
      <c r="K328" s="145"/>
      <c r="L328" s="145"/>
      <c r="M328" s="145"/>
      <c r="N328" s="145"/>
      <c r="O328" s="145"/>
      <c r="P328" s="145"/>
      <c r="Q328" s="145"/>
      <c r="R328" s="145"/>
      <c r="S328" s="145"/>
      <c r="T328" s="145"/>
      <c r="U328" s="145"/>
      <c r="V328" s="145"/>
      <c r="W328" s="145"/>
      <c r="X328" s="145"/>
      <c r="Y328" s="145"/>
      <c r="Z328" s="145"/>
      <c r="AA328" s="145"/>
      <c r="AB328" s="145"/>
      <c r="AC328" s="145"/>
      <c r="AD328" s="145"/>
      <c r="AE328" s="145"/>
      <c r="AF328" s="145"/>
      <c r="AG328" s="145"/>
      <c r="AH328" s="145"/>
      <c r="AI328" s="145"/>
      <c r="AJ328" s="145"/>
      <c r="AK328" s="145"/>
      <c r="AL328" s="145"/>
      <c r="AM328" s="145"/>
      <c r="AN328" s="145"/>
      <c r="AO328" s="145"/>
      <c r="AP328" s="145"/>
      <c r="AQ328" s="145"/>
      <c r="AR328" s="145"/>
      <c r="AS328" s="145"/>
      <c r="AT328" s="145"/>
      <c r="AU328" s="145"/>
      <c r="AV328" s="145"/>
      <c r="AW328" s="145"/>
      <c r="AX328" s="145"/>
      <c r="AY328" s="145"/>
      <c r="AZ328" s="145"/>
      <c r="BA328" s="145"/>
    </row>
    <row r="329" spans="1:53" s="239" customFormat="1" ht="15.75">
      <c r="A329" s="61" t="s">
        <v>1076</v>
      </c>
      <c r="B329" s="126">
        <v>706</v>
      </c>
      <c r="C329" s="62" t="s">
        <v>1234</v>
      </c>
      <c r="D329" s="62"/>
      <c r="E329" s="164">
        <f>E330</f>
        <v>862000</v>
      </c>
      <c r="F329" s="195"/>
      <c r="G329" s="218"/>
      <c r="H329" s="145"/>
      <c r="I329" s="145"/>
      <c r="J329" s="145"/>
      <c r="K329" s="145"/>
      <c r="L329" s="145"/>
      <c r="M329" s="145"/>
      <c r="N329" s="145"/>
      <c r="O329" s="145"/>
      <c r="P329" s="145"/>
      <c r="Q329" s="145"/>
      <c r="R329" s="145"/>
      <c r="S329" s="145"/>
      <c r="T329" s="145"/>
      <c r="U329" s="145"/>
      <c r="V329" s="145"/>
      <c r="W329" s="145"/>
      <c r="X329" s="145"/>
      <c r="Y329" s="145"/>
      <c r="Z329" s="145"/>
      <c r="AA329" s="145"/>
      <c r="AB329" s="145"/>
      <c r="AC329" s="145"/>
      <c r="AD329" s="145"/>
      <c r="AE329" s="145"/>
      <c r="AF329" s="145"/>
      <c r="AG329" s="145"/>
      <c r="AH329" s="145"/>
      <c r="AI329" s="145"/>
      <c r="AJ329" s="145"/>
      <c r="AK329" s="145"/>
      <c r="AL329" s="145"/>
      <c r="AM329" s="145"/>
      <c r="AN329" s="145"/>
      <c r="AO329" s="145"/>
      <c r="AP329" s="145"/>
      <c r="AQ329" s="145"/>
      <c r="AR329" s="145"/>
      <c r="AS329" s="145"/>
      <c r="AT329" s="145"/>
      <c r="AU329" s="145"/>
      <c r="AV329" s="145"/>
      <c r="AW329" s="145"/>
      <c r="AX329" s="145"/>
      <c r="AY329" s="145"/>
      <c r="AZ329" s="145"/>
      <c r="BA329" s="145"/>
    </row>
    <row r="330" spans="1:53" s="239" customFormat="1" ht="15.75">
      <c r="A330" s="61" t="s">
        <v>253</v>
      </c>
      <c r="B330" s="126">
        <v>706</v>
      </c>
      <c r="C330" s="62" t="s">
        <v>1234</v>
      </c>
      <c r="D330" s="62" t="s">
        <v>335</v>
      </c>
      <c r="E330" s="164">
        <v>862000</v>
      </c>
      <c r="F330" s="195"/>
      <c r="G330" s="218"/>
      <c r="H330" s="145"/>
      <c r="I330" s="145"/>
      <c r="J330" s="145"/>
      <c r="K330" s="145"/>
      <c r="L330" s="145"/>
      <c r="M330" s="145"/>
      <c r="N330" s="145"/>
      <c r="O330" s="145"/>
      <c r="P330" s="145"/>
      <c r="Q330" s="145"/>
      <c r="R330" s="145"/>
      <c r="S330" s="145"/>
      <c r="T330" s="145"/>
      <c r="U330" s="145"/>
      <c r="V330" s="145"/>
      <c r="W330" s="145"/>
      <c r="X330" s="145"/>
      <c r="Y330" s="145"/>
      <c r="Z330" s="145"/>
      <c r="AA330" s="145"/>
      <c r="AB330" s="145"/>
      <c r="AC330" s="145"/>
      <c r="AD330" s="145"/>
      <c r="AE330" s="145"/>
      <c r="AF330" s="145"/>
      <c r="AG330" s="145"/>
      <c r="AH330" s="145"/>
      <c r="AI330" s="145"/>
      <c r="AJ330" s="145"/>
      <c r="AK330" s="145"/>
      <c r="AL330" s="145"/>
      <c r="AM330" s="145"/>
      <c r="AN330" s="145"/>
      <c r="AO330" s="145"/>
      <c r="AP330" s="145"/>
      <c r="AQ330" s="145"/>
      <c r="AR330" s="145"/>
      <c r="AS330" s="145"/>
      <c r="AT330" s="145"/>
      <c r="AU330" s="145"/>
      <c r="AV330" s="145"/>
      <c r="AW330" s="145"/>
      <c r="AX330" s="145"/>
      <c r="AY330" s="145"/>
      <c r="AZ330" s="145"/>
      <c r="BA330" s="145"/>
    </row>
    <row r="331" spans="1:53" s="239" customFormat="1" ht="31.5">
      <c r="A331" s="61" t="s">
        <v>1041</v>
      </c>
      <c r="B331" s="126">
        <v>706</v>
      </c>
      <c r="C331" s="62" t="s">
        <v>1203</v>
      </c>
      <c r="D331" s="62"/>
      <c r="E331" s="164">
        <f>E332</f>
        <v>332000</v>
      </c>
      <c r="F331" s="195"/>
      <c r="G331" s="218"/>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c r="AH331" s="145"/>
      <c r="AI331" s="145"/>
      <c r="AJ331" s="145"/>
      <c r="AK331" s="145"/>
      <c r="AL331" s="145"/>
      <c r="AM331" s="145"/>
      <c r="AN331" s="145"/>
      <c r="AO331" s="145"/>
      <c r="AP331" s="145"/>
      <c r="AQ331" s="145"/>
      <c r="AR331" s="145"/>
      <c r="AS331" s="145"/>
      <c r="AT331" s="145"/>
      <c r="AU331" s="145"/>
      <c r="AV331" s="145"/>
      <c r="AW331" s="145"/>
      <c r="AX331" s="145"/>
      <c r="AY331" s="145"/>
      <c r="AZ331" s="145"/>
      <c r="BA331" s="145"/>
    </row>
    <row r="332" spans="1:53" s="239" customFormat="1" ht="15.75">
      <c r="A332" s="61" t="s">
        <v>253</v>
      </c>
      <c r="B332" s="126">
        <v>706</v>
      </c>
      <c r="C332" s="62" t="s">
        <v>1203</v>
      </c>
      <c r="D332" s="62" t="s">
        <v>335</v>
      </c>
      <c r="E332" s="164">
        <v>332000</v>
      </c>
      <c r="F332" s="195"/>
      <c r="G332" s="218"/>
      <c r="H332" s="145"/>
      <c r="I332" s="145"/>
      <c r="J332" s="145"/>
      <c r="K332" s="145"/>
      <c r="L332" s="145"/>
      <c r="M332" s="145"/>
      <c r="N332" s="145"/>
      <c r="O332" s="145"/>
      <c r="P332" s="145"/>
      <c r="Q332" s="145"/>
      <c r="R332" s="145"/>
      <c r="S332" s="145"/>
      <c r="T332" s="145"/>
      <c r="U332" s="145"/>
      <c r="V332" s="145"/>
      <c r="W332" s="145"/>
      <c r="X332" s="145"/>
      <c r="Y332" s="145"/>
      <c r="Z332" s="145"/>
      <c r="AA332" s="145"/>
      <c r="AB332" s="145"/>
      <c r="AC332" s="145"/>
      <c r="AD332" s="145"/>
      <c r="AE332" s="145"/>
      <c r="AF332" s="145"/>
      <c r="AG332" s="145"/>
      <c r="AH332" s="145"/>
      <c r="AI332" s="145"/>
      <c r="AJ332" s="145"/>
      <c r="AK332" s="145"/>
      <c r="AL332" s="145"/>
      <c r="AM332" s="145"/>
      <c r="AN332" s="145"/>
      <c r="AO332" s="145"/>
      <c r="AP332" s="145"/>
      <c r="AQ332" s="145"/>
      <c r="AR332" s="145"/>
      <c r="AS332" s="145"/>
      <c r="AT332" s="145"/>
      <c r="AU332" s="145"/>
      <c r="AV332" s="145"/>
      <c r="AW332" s="145"/>
      <c r="AX332" s="145"/>
      <c r="AY332" s="145"/>
      <c r="AZ332" s="145"/>
      <c r="BA332" s="145"/>
    </row>
    <row r="333" spans="1:53" s="239" customFormat="1" ht="31.5">
      <c r="A333" s="61" t="s">
        <v>983</v>
      </c>
      <c r="B333" s="126">
        <v>706</v>
      </c>
      <c r="C333" s="62" t="s">
        <v>538</v>
      </c>
      <c r="D333" s="62"/>
      <c r="E333" s="164">
        <v>0</v>
      </c>
      <c r="F333" s="195"/>
      <c r="G333" s="218"/>
      <c r="H333" s="145"/>
      <c r="I333" s="145"/>
      <c r="J333" s="145"/>
      <c r="K333" s="145"/>
      <c r="L333" s="145"/>
      <c r="M333" s="145"/>
      <c r="N333" s="145"/>
      <c r="O333" s="145"/>
      <c r="P333" s="145"/>
      <c r="Q333" s="145"/>
      <c r="R333" s="145"/>
      <c r="S333" s="145"/>
      <c r="T333" s="145"/>
      <c r="U333" s="145"/>
      <c r="V333" s="145"/>
      <c r="W333" s="145"/>
      <c r="X333" s="145"/>
      <c r="Y333" s="145"/>
      <c r="Z333" s="145"/>
      <c r="AA333" s="145"/>
      <c r="AB333" s="145"/>
      <c r="AC333" s="145"/>
      <c r="AD333" s="145"/>
      <c r="AE333" s="145"/>
      <c r="AF333" s="145"/>
      <c r="AG333" s="145"/>
      <c r="AH333" s="145"/>
      <c r="AI333" s="145"/>
      <c r="AJ333" s="145"/>
      <c r="AK333" s="145"/>
      <c r="AL333" s="145"/>
      <c r="AM333" s="145"/>
      <c r="AN333" s="145"/>
      <c r="AO333" s="145"/>
      <c r="AP333" s="145"/>
      <c r="AQ333" s="145"/>
      <c r="AR333" s="145"/>
      <c r="AS333" s="145"/>
      <c r="AT333" s="145"/>
      <c r="AU333" s="145"/>
      <c r="AV333" s="145"/>
      <c r="AW333" s="145"/>
      <c r="AX333" s="145"/>
      <c r="AY333" s="145"/>
      <c r="AZ333" s="145"/>
      <c r="BA333" s="145"/>
    </row>
    <row r="334" spans="1:53" s="239" customFormat="1" ht="31.5">
      <c r="A334" s="61" t="s">
        <v>984</v>
      </c>
      <c r="B334" s="126">
        <v>706</v>
      </c>
      <c r="C334" s="62" t="s">
        <v>982</v>
      </c>
      <c r="D334" s="62"/>
      <c r="E334" s="164">
        <v>0</v>
      </c>
      <c r="F334" s="195"/>
      <c r="G334" s="218"/>
      <c r="H334" s="145"/>
      <c r="I334" s="145"/>
      <c r="J334" s="145"/>
      <c r="K334" s="145"/>
      <c r="L334" s="145"/>
      <c r="M334" s="145"/>
      <c r="N334" s="145"/>
      <c r="O334" s="145"/>
      <c r="P334" s="145"/>
      <c r="Q334" s="145"/>
      <c r="R334" s="145"/>
      <c r="S334" s="145"/>
      <c r="T334" s="145"/>
      <c r="U334" s="145"/>
      <c r="V334" s="145"/>
      <c r="W334" s="145"/>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45"/>
      <c r="AT334" s="145"/>
      <c r="AU334" s="145"/>
      <c r="AV334" s="145"/>
      <c r="AW334" s="145"/>
      <c r="AX334" s="145"/>
      <c r="AY334" s="145"/>
      <c r="AZ334" s="145"/>
      <c r="BA334" s="145"/>
    </row>
    <row r="335" spans="1:53" s="239" customFormat="1" ht="31.5">
      <c r="A335" s="61" t="s">
        <v>948</v>
      </c>
      <c r="B335" s="126">
        <v>706</v>
      </c>
      <c r="C335" s="62" t="s">
        <v>985</v>
      </c>
      <c r="D335" s="62"/>
      <c r="E335" s="164">
        <f>E336</f>
        <v>2675000</v>
      </c>
      <c r="F335" s="195"/>
      <c r="G335" s="218"/>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c r="AD335" s="145"/>
      <c r="AE335" s="145"/>
      <c r="AF335" s="145"/>
      <c r="AG335" s="145"/>
      <c r="AH335" s="145"/>
      <c r="AI335" s="145"/>
      <c r="AJ335" s="145"/>
      <c r="AK335" s="145"/>
      <c r="AL335" s="145"/>
      <c r="AM335" s="145"/>
      <c r="AN335" s="145"/>
      <c r="AO335" s="145"/>
      <c r="AP335" s="145"/>
      <c r="AQ335" s="145"/>
      <c r="AR335" s="145"/>
      <c r="AS335" s="145"/>
      <c r="AT335" s="145"/>
      <c r="AU335" s="145"/>
      <c r="AV335" s="145"/>
      <c r="AW335" s="145"/>
      <c r="AX335" s="145"/>
      <c r="AY335" s="145"/>
      <c r="AZ335" s="145"/>
      <c r="BA335" s="145"/>
    </row>
    <row r="336" spans="1:53" s="239" customFormat="1" ht="15.75">
      <c r="A336" s="61" t="s">
        <v>294</v>
      </c>
      <c r="B336" s="126">
        <v>706</v>
      </c>
      <c r="C336" s="62" t="s">
        <v>986</v>
      </c>
      <c r="D336" s="62"/>
      <c r="E336" s="164">
        <f>E337</f>
        <v>2675000</v>
      </c>
      <c r="F336" s="195"/>
      <c r="G336" s="218"/>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c r="AD336" s="145"/>
      <c r="AE336" s="145"/>
      <c r="AF336" s="145"/>
      <c r="AG336" s="145"/>
      <c r="AH336" s="145"/>
      <c r="AI336" s="145"/>
      <c r="AJ336" s="145"/>
      <c r="AK336" s="145"/>
      <c r="AL336" s="145"/>
      <c r="AM336" s="145"/>
      <c r="AN336" s="145"/>
      <c r="AO336" s="145"/>
      <c r="AP336" s="145"/>
      <c r="AQ336" s="145"/>
      <c r="AR336" s="145"/>
      <c r="AS336" s="145"/>
      <c r="AT336" s="145"/>
      <c r="AU336" s="145"/>
      <c r="AV336" s="145"/>
      <c r="AW336" s="145"/>
      <c r="AX336" s="145"/>
      <c r="AY336" s="145"/>
      <c r="AZ336" s="145"/>
      <c r="BA336" s="145"/>
    </row>
    <row r="337" spans="1:53" s="239" customFormat="1" ht="31.5">
      <c r="A337" s="61" t="s">
        <v>350</v>
      </c>
      <c r="B337" s="126">
        <v>706</v>
      </c>
      <c r="C337" s="62" t="s">
        <v>986</v>
      </c>
      <c r="D337" s="62" t="s">
        <v>326</v>
      </c>
      <c r="E337" s="164">
        <v>2675000</v>
      </c>
      <c r="F337" s="195"/>
      <c r="G337" s="218"/>
      <c r="H337" s="145"/>
      <c r="I337" s="145"/>
      <c r="J337" s="145"/>
      <c r="K337" s="145"/>
      <c r="L337" s="145"/>
      <c r="M337" s="145"/>
      <c r="N337" s="145"/>
      <c r="O337" s="145"/>
      <c r="P337" s="145"/>
      <c r="Q337" s="145"/>
      <c r="R337" s="145"/>
      <c r="S337" s="145"/>
      <c r="T337" s="145"/>
      <c r="U337" s="145"/>
      <c r="V337" s="145"/>
      <c r="W337" s="145"/>
      <c r="X337" s="145"/>
      <c r="Y337" s="145"/>
      <c r="Z337" s="145"/>
      <c r="AA337" s="145"/>
      <c r="AB337" s="145"/>
      <c r="AC337" s="145"/>
      <c r="AD337" s="145"/>
      <c r="AE337" s="145"/>
      <c r="AF337" s="145"/>
      <c r="AG337" s="145"/>
      <c r="AH337" s="145"/>
      <c r="AI337" s="145"/>
      <c r="AJ337" s="145"/>
      <c r="AK337" s="145"/>
      <c r="AL337" s="145"/>
      <c r="AM337" s="145"/>
      <c r="AN337" s="145"/>
      <c r="AO337" s="145"/>
      <c r="AP337" s="145"/>
      <c r="AQ337" s="145"/>
      <c r="AR337" s="145"/>
      <c r="AS337" s="145"/>
      <c r="AT337" s="145"/>
      <c r="AU337" s="145"/>
      <c r="AV337" s="145"/>
      <c r="AW337" s="145"/>
      <c r="AX337" s="145"/>
      <c r="AY337" s="145"/>
      <c r="AZ337" s="145"/>
      <c r="BA337" s="145"/>
    </row>
    <row r="338" spans="1:53" s="239" customFormat="1" ht="31.5">
      <c r="A338" s="148" t="s">
        <v>192</v>
      </c>
      <c r="B338" s="235">
        <v>706</v>
      </c>
      <c r="C338" s="203" t="s">
        <v>193</v>
      </c>
      <c r="D338" s="203"/>
      <c r="E338" s="169">
        <f>E347+E339</f>
        <v>4093300</v>
      </c>
      <c r="F338" s="195"/>
      <c r="G338" s="218"/>
      <c r="H338" s="145"/>
      <c r="I338" s="145"/>
      <c r="J338" s="145"/>
      <c r="K338" s="145"/>
      <c r="L338" s="145"/>
      <c r="M338" s="145"/>
      <c r="N338" s="145"/>
      <c r="O338" s="145"/>
      <c r="P338" s="145"/>
      <c r="Q338" s="145"/>
      <c r="R338" s="145"/>
      <c r="S338" s="145"/>
      <c r="T338" s="145"/>
      <c r="U338" s="145"/>
      <c r="V338" s="145"/>
      <c r="W338" s="145"/>
      <c r="X338" s="145"/>
      <c r="Y338" s="145"/>
      <c r="Z338" s="145"/>
      <c r="AA338" s="145"/>
      <c r="AB338" s="145"/>
      <c r="AC338" s="145"/>
      <c r="AD338" s="145"/>
      <c r="AE338" s="145"/>
      <c r="AF338" s="145"/>
      <c r="AG338" s="145"/>
      <c r="AH338" s="145"/>
      <c r="AI338" s="145"/>
      <c r="AJ338" s="145"/>
      <c r="AK338" s="145"/>
      <c r="AL338" s="145"/>
      <c r="AM338" s="145"/>
      <c r="AN338" s="145"/>
      <c r="AO338" s="145"/>
      <c r="AP338" s="145"/>
      <c r="AQ338" s="145"/>
      <c r="AR338" s="145"/>
      <c r="AS338" s="145"/>
      <c r="AT338" s="145"/>
      <c r="AU338" s="145"/>
      <c r="AV338" s="145"/>
      <c r="AW338" s="145"/>
      <c r="AX338" s="145"/>
      <c r="AY338" s="145"/>
      <c r="AZ338" s="145"/>
      <c r="BA338" s="145"/>
    </row>
    <row r="339" spans="1:53" s="239" customFormat="1" ht="31.5">
      <c r="A339" s="61" t="s">
        <v>949</v>
      </c>
      <c r="B339" s="126">
        <v>706</v>
      </c>
      <c r="C339" s="62" t="s">
        <v>194</v>
      </c>
      <c r="D339" s="203"/>
      <c r="E339" s="164">
        <f>E340+E343</f>
        <v>3873300</v>
      </c>
      <c r="F339" s="195"/>
      <c r="G339" s="218"/>
      <c r="H339" s="145"/>
      <c r="I339" s="145"/>
      <c r="J339" s="145"/>
      <c r="K339" s="145"/>
      <c r="L339" s="145"/>
      <c r="M339" s="145"/>
      <c r="N339" s="145"/>
      <c r="O339" s="145"/>
      <c r="P339" s="145"/>
      <c r="Q339" s="145"/>
      <c r="R339" s="145"/>
      <c r="S339" s="145"/>
      <c r="T339" s="145"/>
      <c r="U339" s="145"/>
      <c r="V339" s="145"/>
      <c r="W339" s="145"/>
      <c r="X339" s="145"/>
      <c r="Y339" s="145"/>
      <c r="Z339" s="145"/>
      <c r="AA339" s="145"/>
      <c r="AB339" s="145"/>
      <c r="AC339" s="145"/>
      <c r="AD339" s="145"/>
      <c r="AE339" s="145"/>
      <c r="AF339" s="145"/>
      <c r="AG339" s="145"/>
      <c r="AH339" s="145"/>
      <c r="AI339" s="145"/>
      <c r="AJ339" s="145"/>
      <c r="AK339" s="145"/>
      <c r="AL339" s="145"/>
      <c r="AM339" s="145"/>
      <c r="AN339" s="145"/>
      <c r="AO339" s="145"/>
      <c r="AP339" s="145"/>
      <c r="AQ339" s="145"/>
      <c r="AR339" s="145"/>
      <c r="AS339" s="145"/>
      <c r="AT339" s="145"/>
      <c r="AU339" s="145"/>
      <c r="AV339" s="145"/>
      <c r="AW339" s="145"/>
      <c r="AX339" s="145"/>
      <c r="AY339" s="145"/>
      <c r="AZ339" s="145"/>
      <c r="BA339" s="145"/>
    </row>
    <row r="340" spans="1:53" s="239" customFormat="1" ht="48.75" customHeight="1">
      <c r="A340" s="61" t="s">
        <v>353</v>
      </c>
      <c r="B340" s="126">
        <v>706</v>
      </c>
      <c r="C340" s="62" t="s">
        <v>987</v>
      </c>
      <c r="D340" s="62"/>
      <c r="E340" s="164">
        <f>E341+E342</f>
        <v>1796500</v>
      </c>
      <c r="F340" s="195"/>
      <c r="G340" s="218"/>
      <c r="H340" s="145"/>
      <c r="I340" s="145"/>
      <c r="J340" s="145"/>
      <c r="K340" s="145"/>
      <c r="L340" s="145"/>
      <c r="M340" s="145"/>
      <c r="N340" s="145"/>
      <c r="O340" s="145"/>
      <c r="P340" s="145"/>
      <c r="Q340" s="145"/>
      <c r="R340" s="145"/>
      <c r="S340" s="145"/>
      <c r="T340" s="145"/>
      <c r="U340" s="145"/>
      <c r="V340" s="145"/>
      <c r="W340" s="14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45"/>
      <c r="AT340" s="145"/>
      <c r="AU340" s="145"/>
      <c r="AV340" s="145"/>
      <c r="AW340" s="145"/>
      <c r="AX340" s="145"/>
      <c r="AY340" s="145"/>
      <c r="AZ340" s="145"/>
      <c r="BA340" s="145"/>
    </row>
    <row r="341" spans="1:53" s="239" customFormat="1" ht="47.25">
      <c r="A341" s="61" t="s">
        <v>324</v>
      </c>
      <c r="B341" s="126">
        <v>706</v>
      </c>
      <c r="C341" s="62" t="s">
        <v>987</v>
      </c>
      <c r="D341" s="62" t="s">
        <v>325</v>
      </c>
      <c r="E341" s="164">
        <v>1447262.03</v>
      </c>
      <c r="F341" s="195"/>
      <c r="G341" s="218"/>
      <c r="H341" s="145"/>
      <c r="I341" s="145"/>
      <c r="J341" s="145"/>
      <c r="K341" s="145"/>
      <c r="L341" s="145"/>
      <c r="M341" s="145"/>
      <c r="N341" s="145"/>
      <c r="O341" s="145"/>
      <c r="P341" s="145"/>
      <c r="Q341" s="145"/>
      <c r="R341" s="145"/>
      <c r="S341" s="145"/>
      <c r="T341" s="145"/>
      <c r="U341" s="145"/>
      <c r="V341" s="145"/>
      <c r="W341" s="145"/>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45"/>
      <c r="AT341" s="145"/>
      <c r="AU341" s="145"/>
      <c r="AV341" s="145"/>
      <c r="AW341" s="145"/>
      <c r="AX341" s="145"/>
      <c r="AY341" s="145"/>
      <c r="AZ341" s="145"/>
      <c r="BA341" s="145"/>
    </row>
    <row r="342" spans="1:53" s="239" customFormat="1" ht="31.5">
      <c r="A342" s="61" t="s">
        <v>350</v>
      </c>
      <c r="B342" s="126">
        <v>706</v>
      </c>
      <c r="C342" s="62" t="s">
        <v>987</v>
      </c>
      <c r="D342" s="62" t="s">
        <v>326</v>
      </c>
      <c r="E342" s="164">
        <v>349237.97</v>
      </c>
      <c r="F342" s="195"/>
      <c r="G342" s="218"/>
      <c r="H342" s="145"/>
      <c r="I342" s="145"/>
      <c r="J342" s="145"/>
      <c r="K342" s="145"/>
      <c r="L342" s="145"/>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45"/>
      <c r="AT342" s="145"/>
      <c r="AU342" s="145"/>
      <c r="AV342" s="145"/>
      <c r="AW342" s="145"/>
      <c r="AX342" s="145"/>
      <c r="AY342" s="145"/>
      <c r="AZ342" s="145"/>
      <c r="BA342" s="145"/>
    </row>
    <row r="343" spans="1:7" ht="31.5">
      <c r="A343" s="61" t="s">
        <v>354</v>
      </c>
      <c r="B343" s="126">
        <v>706</v>
      </c>
      <c r="C343" s="62" t="s">
        <v>988</v>
      </c>
      <c r="D343" s="62"/>
      <c r="E343" s="164">
        <f>E344+E345</f>
        <v>2076800</v>
      </c>
      <c r="G343" s="218"/>
    </row>
    <row r="344" spans="1:7" ht="47.25">
      <c r="A344" s="61" t="s">
        <v>324</v>
      </c>
      <c r="B344" s="126">
        <v>706</v>
      </c>
      <c r="C344" s="62" t="s">
        <v>988</v>
      </c>
      <c r="D344" s="62" t="s">
        <v>325</v>
      </c>
      <c r="E344" s="164">
        <v>2017016.63</v>
      </c>
      <c r="G344" s="218"/>
    </row>
    <row r="345" spans="1:7" ht="33" customHeight="1">
      <c r="A345" s="61" t="s">
        <v>350</v>
      </c>
      <c r="B345" s="126">
        <v>706</v>
      </c>
      <c r="C345" s="62" t="s">
        <v>988</v>
      </c>
      <c r="D345" s="62" t="s">
        <v>326</v>
      </c>
      <c r="E345" s="164">
        <v>59783.37</v>
      </c>
      <c r="G345" s="218"/>
    </row>
    <row r="346" spans="1:7" ht="51" customHeight="1">
      <c r="A346" s="61" t="s">
        <v>989</v>
      </c>
      <c r="B346" s="126">
        <v>706</v>
      </c>
      <c r="C346" s="62" t="s">
        <v>195</v>
      </c>
      <c r="D346" s="62"/>
      <c r="E346" s="164">
        <v>0</v>
      </c>
      <c r="G346" s="218"/>
    </row>
    <row r="347" spans="1:7" ht="38.25" customHeight="1">
      <c r="A347" s="61" t="s">
        <v>928</v>
      </c>
      <c r="B347" s="126">
        <v>706</v>
      </c>
      <c r="C347" s="62" t="s">
        <v>196</v>
      </c>
      <c r="D347" s="62"/>
      <c r="E347" s="164">
        <f>E348</f>
        <v>220000</v>
      </c>
      <c r="G347" s="218"/>
    </row>
    <row r="348" spans="1:7" ht="15.75">
      <c r="A348" s="61" t="s">
        <v>302</v>
      </c>
      <c r="B348" s="126">
        <v>706</v>
      </c>
      <c r="C348" s="62" t="s">
        <v>990</v>
      </c>
      <c r="D348" s="62"/>
      <c r="E348" s="164">
        <f>E349</f>
        <v>220000</v>
      </c>
      <c r="G348" s="218"/>
    </row>
    <row r="349" spans="1:7" ht="31.5">
      <c r="A349" s="61" t="s">
        <v>332</v>
      </c>
      <c r="B349" s="126">
        <v>706</v>
      </c>
      <c r="C349" s="62" t="s">
        <v>990</v>
      </c>
      <c r="D349" s="62" t="s">
        <v>333</v>
      </c>
      <c r="E349" s="164">
        <v>220000</v>
      </c>
      <c r="G349" s="218"/>
    </row>
    <row r="350" spans="1:53" s="249" customFormat="1" ht="47.25">
      <c r="A350" s="148" t="s">
        <v>1155</v>
      </c>
      <c r="B350" s="235">
        <v>706</v>
      </c>
      <c r="C350" s="203" t="s">
        <v>489</v>
      </c>
      <c r="D350" s="203"/>
      <c r="E350" s="169">
        <f>E355+E351</f>
        <v>346833.8</v>
      </c>
      <c r="F350" s="251"/>
      <c r="G350" s="247"/>
      <c r="H350" s="204"/>
      <c r="I350" s="204"/>
      <c r="J350" s="204"/>
      <c r="K350" s="204"/>
      <c r="L350" s="204"/>
      <c r="M350" s="204"/>
      <c r="N350" s="204"/>
      <c r="O350" s="204"/>
      <c r="P350" s="204"/>
      <c r="Q350" s="204"/>
      <c r="R350" s="204"/>
      <c r="S350" s="204"/>
      <c r="T350" s="204"/>
      <c r="U350" s="204"/>
      <c r="V350" s="204"/>
      <c r="W350" s="204"/>
      <c r="X350" s="204"/>
      <c r="Y350" s="204"/>
      <c r="Z350" s="204"/>
      <c r="AA350" s="204"/>
      <c r="AB350" s="204"/>
      <c r="AC350" s="204"/>
      <c r="AD350" s="204"/>
      <c r="AE350" s="204"/>
      <c r="AF350" s="204"/>
      <c r="AG350" s="204"/>
      <c r="AH350" s="204"/>
      <c r="AI350" s="204"/>
      <c r="AJ350" s="204"/>
      <c r="AK350" s="204"/>
      <c r="AL350" s="204"/>
      <c r="AM350" s="204"/>
      <c r="AN350" s="204"/>
      <c r="AO350" s="204"/>
      <c r="AP350" s="204"/>
      <c r="AQ350" s="204"/>
      <c r="AR350" s="204"/>
      <c r="AS350" s="204"/>
      <c r="AT350" s="204"/>
      <c r="AU350" s="204"/>
      <c r="AV350" s="204"/>
      <c r="AW350" s="204"/>
      <c r="AX350" s="204"/>
      <c r="AY350" s="204"/>
      <c r="AZ350" s="204"/>
      <c r="BA350" s="204"/>
    </row>
    <row r="351" spans="1:53" s="239" customFormat="1" ht="35.25" customHeight="1">
      <c r="A351" s="61" t="s">
        <v>1156</v>
      </c>
      <c r="B351" s="126">
        <v>706</v>
      </c>
      <c r="C351" s="62" t="s">
        <v>494</v>
      </c>
      <c r="D351" s="62"/>
      <c r="E351" s="164">
        <f>E352</f>
        <v>46833.8</v>
      </c>
      <c r="F351" s="195"/>
      <c r="G351" s="218"/>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45"/>
      <c r="AT351" s="145"/>
      <c r="AU351" s="145"/>
      <c r="AV351" s="145"/>
      <c r="AW351" s="145"/>
      <c r="AX351" s="145"/>
      <c r="AY351" s="145"/>
      <c r="AZ351" s="145"/>
      <c r="BA351" s="145"/>
    </row>
    <row r="352" spans="1:53" s="239" customFormat="1" ht="31.5">
      <c r="A352" s="61" t="s">
        <v>495</v>
      </c>
      <c r="B352" s="126">
        <v>706</v>
      </c>
      <c r="C352" s="62" t="s">
        <v>496</v>
      </c>
      <c r="D352" s="62"/>
      <c r="E352" s="164">
        <f>E353</f>
        <v>46833.8</v>
      </c>
      <c r="F352" s="195"/>
      <c r="G352" s="218"/>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45"/>
      <c r="AT352" s="145"/>
      <c r="AU352" s="145"/>
      <c r="AV352" s="145"/>
      <c r="AW352" s="145"/>
      <c r="AX352" s="145"/>
      <c r="AY352" s="145"/>
      <c r="AZ352" s="145"/>
      <c r="BA352" s="145"/>
    </row>
    <row r="353" spans="1:53" s="239" customFormat="1" ht="15.75">
      <c r="A353" s="61" t="s">
        <v>348</v>
      </c>
      <c r="B353" s="126">
        <v>706</v>
      </c>
      <c r="C353" s="62" t="s">
        <v>497</v>
      </c>
      <c r="D353" s="62"/>
      <c r="E353" s="164">
        <f>E354</f>
        <v>46833.8</v>
      </c>
      <c r="F353" s="195"/>
      <c r="G353" s="218"/>
      <c r="H353" s="145"/>
      <c r="I353" s="145"/>
      <c r="J353" s="145"/>
      <c r="K353" s="145"/>
      <c r="L353" s="145"/>
      <c r="M353" s="145"/>
      <c r="N353" s="145"/>
      <c r="O353" s="145"/>
      <c r="P353" s="145"/>
      <c r="Q353" s="145"/>
      <c r="R353" s="145"/>
      <c r="S353" s="145"/>
      <c r="T353" s="145"/>
      <c r="U353" s="145"/>
      <c r="V353" s="145"/>
      <c r="W353" s="145"/>
      <c r="X353" s="145"/>
      <c r="Y353" s="145"/>
      <c r="Z353" s="145"/>
      <c r="AA353" s="145"/>
      <c r="AB353" s="145"/>
      <c r="AC353" s="145"/>
      <c r="AD353" s="145"/>
      <c r="AE353" s="145"/>
      <c r="AF353" s="145"/>
      <c r="AG353" s="145"/>
      <c r="AH353" s="145"/>
      <c r="AI353" s="145"/>
      <c r="AJ353" s="145"/>
      <c r="AK353" s="145"/>
      <c r="AL353" s="145"/>
      <c r="AM353" s="145"/>
      <c r="AN353" s="145"/>
      <c r="AO353" s="145"/>
      <c r="AP353" s="145"/>
      <c r="AQ353" s="145"/>
      <c r="AR353" s="145"/>
      <c r="AS353" s="145"/>
      <c r="AT353" s="145"/>
      <c r="AU353" s="145"/>
      <c r="AV353" s="145"/>
      <c r="AW353" s="145"/>
      <c r="AX353" s="145"/>
      <c r="AY353" s="145"/>
      <c r="AZ353" s="145"/>
      <c r="BA353" s="145"/>
    </row>
    <row r="354" spans="1:53" s="239" customFormat="1" ht="31.5">
      <c r="A354" s="61" t="s">
        <v>350</v>
      </c>
      <c r="B354" s="126">
        <v>706</v>
      </c>
      <c r="C354" s="62" t="s">
        <v>497</v>
      </c>
      <c r="D354" s="62" t="s">
        <v>326</v>
      </c>
      <c r="E354" s="164">
        <v>46833.8</v>
      </c>
      <c r="F354" s="195"/>
      <c r="G354" s="218"/>
      <c r="H354" s="145"/>
      <c r="I354" s="145"/>
      <c r="J354" s="145"/>
      <c r="K354" s="145"/>
      <c r="L354" s="145"/>
      <c r="M354" s="145"/>
      <c r="N354" s="145"/>
      <c r="O354" s="145"/>
      <c r="P354" s="145"/>
      <c r="Q354" s="145"/>
      <c r="R354" s="145"/>
      <c r="S354" s="145"/>
      <c r="T354" s="145"/>
      <c r="U354" s="145"/>
      <c r="V354" s="145"/>
      <c r="W354" s="14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45"/>
      <c r="AT354" s="145"/>
      <c r="AU354" s="145"/>
      <c r="AV354" s="145"/>
      <c r="AW354" s="145"/>
      <c r="AX354" s="145"/>
      <c r="AY354" s="145"/>
      <c r="AZ354" s="145"/>
      <c r="BA354" s="145"/>
    </row>
    <row r="355" spans="1:53" s="239" customFormat="1" ht="31.5">
      <c r="A355" s="61" t="s">
        <v>1157</v>
      </c>
      <c r="B355" s="126">
        <v>706</v>
      </c>
      <c r="C355" s="62" t="s">
        <v>490</v>
      </c>
      <c r="D355" s="62"/>
      <c r="E355" s="164">
        <f>E356</f>
        <v>300000</v>
      </c>
      <c r="F355" s="195"/>
      <c r="G355" s="218"/>
      <c r="H355" s="145"/>
      <c r="I355" s="145"/>
      <c r="J355" s="145"/>
      <c r="K355" s="145"/>
      <c r="L355" s="145"/>
      <c r="M355" s="145"/>
      <c r="N355" s="145"/>
      <c r="O355" s="145"/>
      <c r="P355" s="145"/>
      <c r="Q355" s="145"/>
      <c r="R355" s="145"/>
      <c r="S355" s="145"/>
      <c r="T355" s="145"/>
      <c r="U355" s="145"/>
      <c r="V355" s="145"/>
      <c r="W355" s="14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45"/>
      <c r="AT355" s="145"/>
      <c r="AU355" s="145"/>
      <c r="AV355" s="145"/>
      <c r="AW355" s="145"/>
      <c r="AX355" s="145"/>
      <c r="AY355" s="145"/>
      <c r="AZ355" s="145"/>
      <c r="BA355" s="145"/>
    </row>
    <row r="356" spans="1:53" s="249" customFormat="1" ht="47.25">
      <c r="A356" s="61" t="s">
        <v>491</v>
      </c>
      <c r="B356" s="126">
        <v>706</v>
      </c>
      <c r="C356" s="62" t="s">
        <v>492</v>
      </c>
      <c r="D356" s="62"/>
      <c r="E356" s="164">
        <f>E357</f>
        <v>300000</v>
      </c>
      <c r="F356" s="195"/>
      <c r="G356" s="218"/>
      <c r="H356" s="204"/>
      <c r="I356" s="204"/>
      <c r="J356" s="204"/>
      <c r="K356" s="204"/>
      <c r="L356" s="204"/>
      <c r="M356" s="204"/>
      <c r="N356" s="204"/>
      <c r="O356" s="204"/>
      <c r="P356" s="204"/>
      <c r="Q356" s="204"/>
      <c r="R356" s="204"/>
      <c r="S356" s="204"/>
      <c r="T356" s="204"/>
      <c r="U356" s="204"/>
      <c r="V356" s="204"/>
      <c r="W356" s="204"/>
      <c r="X356" s="204"/>
      <c r="Y356" s="204"/>
      <c r="Z356" s="204"/>
      <c r="AA356" s="204"/>
      <c r="AB356" s="204"/>
      <c r="AC356" s="204"/>
      <c r="AD356" s="204"/>
      <c r="AE356" s="204"/>
      <c r="AF356" s="204"/>
      <c r="AG356" s="204"/>
      <c r="AH356" s="204"/>
      <c r="AI356" s="204"/>
      <c r="AJ356" s="204"/>
      <c r="AK356" s="204"/>
      <c r="AL356" s="204"/>
      <c r="AM356" s="204"/>
      <c r="AN356" s="204"/>
      <c r="AO356" s="204"/>
      <c r="AP356" s="204"/>
      <c r="AQ356" s="204"/>
      <c r="AR356" s="204"/>
      <c r="AS356" s="204"/>
      <c r="AT356" s="204"/>
      <c r="AU356" s="204"/>
      <c r="AV356" s="204"/>
      <c r="AW356" s="204"/>
      <c r="AX356" s="204"/>
      <c r="AY356" s="204"/>
      <c r="AZ356" s="204"/>
      <c r="BA356" s="204"/>
    </row>
    <row r="357" spans="1:53" s="239" customFormat="1" ht="15.75">
      <c r="A357" s="61" t="s">
        <v>348</v>
      </c>
      <c r="B357" s="126">
        <v>706</v>
      </c>
      <c r="C357" s="62" t="s">
        <v>493</v>
      </c>
      <c r="D357" s="62"/>
      <c r="E357" s="164">
        <f>E358</f>
        <v>300000</v>
      </c>
      <c r="F357" s="195"/>
      <c r="G357" s="218"/>
      <c r="H357" s="145"/>
      <c r="I357" s="145"/>
      <c r="J357" s="145"/>
      <c r="K357" s="145"/>
      <c r="L357" s="145"/>
      <c r="M357" s="145"/>
      <c r="N357" s="145"/>
      <c r="O357" s="145"/>
      <c r="P357" s="145"/>
      <c r="Q357" s="145"/>
      <c r="R357" s="145"/>
      <c r="S357" s="145"/>
      <c r="T357" s="145"/>
      <c r="U357" s="145"/>
      <c r="V357" s="145"/>
      <c r="W357" s="145"/>
      <c r="X357" s="145"/>
      <c r="Y357" s="145"/>
      <c r="Z357" s="145"/>
      <c r="AA357" s="145"/>
      <c r="AB357" s="145"/>
      <c r="AC357" s="145"/>
      <c r="AD357" s="145"/>
      <c r="AE357" s="145"/>
      <c r="AF357" s="145"/>
      <c r="AG357" s="145"/>
      <c r="AH357" s="145"/>
      <c r="AI357" s="145"/>
      <c r="AJ357" s="145"/>
      <c r="AK357" s="145"/>
      <c r="AL357" s="145"/>
      <c r="AM357" s="145"/>
      <c r="AN357" s="145"/>
      <c r="AO357" s="145"/>
      <c r="AP357" s="145"/>
      <c r="AQ357" s="145"/>
      <c r="AR357" s="145"/>
      <c r="AS357" s="145"/>
      <c r="AT357" s="145"/>
      <c r="AU357" s="145"/>
      <c r="AV357" s="145"/>
      <c r="AW357" s="145"/>
      <c r="AX357" s="145"/>
      <c r="AY357" s="145"/>
      <c r="AZ357" s="145"/>
      <c r="BA357" s="145"/>
    </row>
    <row r="358" spans="1:53" s="239" customFormat="1" ht="31.5">
      <c r="A358" s="61" t="s">
        <v>332</v>
      </c>
      <c r="B358" s="126">
        <v>706</v>
      </c>
      <c r="C358" s="62" t="s">
        <v>493</v>
      </c>
      <c r="D358" s="62" t="s">
        <v>333</v>
      </c>
      <c r="E358" s="164">
        <v>300000</v>
      </c>
      <c r="F358" s="195"/>
      <c r="G358" s="218"/>
      <c r="H358" s="145"/>
      <c r="I358" s="145"/>
      <c r="J358" s="145"/>
      <c r="K358" s="145"/>
      <c r="L358" s="145"/>
      <c r="M358" s="145"/>
      <c r="N358" s="145"/>
      <c r="O358" s="145"/>
      <c r="P358" s="145"/>
      <c r="Q358" s="145"/>
      <c r="R358" s="145"/>
      <c r="S358" s="145"/>
      <c r="T358" s="145"/>
      <c r="U358" s="145"/>
      <c r="V358" s="145"/>
      <c r="W358" s="145"/>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45"/>
      <c r="AT358" s="145"/>
      <c r="AU358" s="145"/>
      <c r="AV358" s="145"/>
      <c r="AW358" s="145"/>
      <c r="AX358" s="145"/>
      <c r="AY358" s="145"/>
      <c r="AZ358" s="145"/>
      <c r="BA358" s="145"/>
    </row>
    <row r="359" spans="1:53" s="239" customFormat="1" ht="31.5">
      <c r="A359" s="148" t="s">
        <v>739</v>
      </c>
      <c r="B359" s="235">
        <v>706</v>
      </c>
      <c r="C359" s="203" t="s">
        <v>740</v>
      </c>
      <c r="D359" s="203"/>
      <c r="E359" s="169">
        <f>E360</f>
        <v>10821843.11</v>
      </c>
      <c r="F359" s="195"/>
      <c r="G359" s="218"/>
      <c r="H359" s="145"/>
      <c r="I359" s="145"/>
      <c r="J359" s="145"/>
      <c r="K359" s="145"/>
      <c r="L359" s="145"/>
      <c r="M359" s="145"/>
      <c r="N359" s="145"/>
      <c r="O359" s="145"/>
      <c r="P359" s="145"/>
      <c r="Q359" s="145"/>
      <c r="R359" s="145"/>
      <c r="S359" s="145"/>
      <c r="T359" s="145"/>
      <c r="U359" s="145"/>
      <c r="V359" s="145"/>
      <c r="W359" s="145"/>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45"/>
      <c r="AT359" s="145"/>
      <c r="AU359" s="145"/>
      <c r="AV359" s="145"/>
      <c r="AW359" s="145"/>
      <c r="AX359" s="145"/>
      <c r="AY359" s="145"/>
      <c r="AZ359" s="145"/>
      <c r="BA359" s="145"/>
    </row>
    <row r="360" spans="1:53" s="239" customFormat="1" ht="31.5">
      <c r="A360" s="61" t="s">
        <v>1007</v>
      </c>
      <c r="B360" s="126">
        <v>706</v>
      </c>
      <c r="C360" s="62" t="s">
        <v>741</v>
      </c>
      <c r="D360" s="62"/>
      <c r="E360" s="164">
        <f>E363+E365+E361</f>
        <v>10821843.11</v>
      </c>
      <c r="F360" s="195"/>
      <c r="G360" s="218"/>
      <c r="H360" s="145"/>
      <c r="I360" s="145"/>
      <c r="J360" s="145"/>
      <c r="K360" s="145"/>
      <c r="L360" s="145"/>
      <c r="M360" s="145"/>
      <c r="N360" s="145"/>
      <c r="O360" s="145"/>
      <c r="P360" s="145"/>
      <c r="Q360" s="145"/>
      <c r="R360" s="145"/>
      <c r="S360" s="145"/>
      <c r="T360" s="145"/>
      <c r="U360" s="145"/>
      <c r="V360" s="145"/>
      <c r="W360" s="145"/>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45"/>
      <c r="AT360" s="145"/>
      <c r="AU360" s="145"/>
      <c r="AV360" s="145"/>
      <c r="AW360" s="145"/>
      <c r="AX360" s="145"/>
      <c r="AY360" s="145"/>
      <c r="AZ360" s="145"/>
      <c r="BA360" s="145"/>
    </row>
    <row r="361" spans="1:53" s="239" customFormat="1" ht="31.5">
      <c r="A361" s="61" t="s">
        <v>218</v>
      </c>
      <c r="B361" s="126">
        <v>706</v>
      </c>
      <c r="C361" s="62" t="s">
        <v>1047</v>
      </c>
      <c r="D361" s="62"/>
      <c r="E361" s="164">
        <f>E362</f>
        <v>189358.27</v>
      </c>
      <c r="F361" s="195"/>
      <c r="G361" s="218"/>
      <c r="H361" s="145"/>
      <c r="I361" s="145"/>
      <c r="J361" s="145"/>
      <c r="K361" s="145"/>
      <c r="L361" s="145"/>
      <c r="M361" s="145"/>
      <c r="N361" s="145"/>
      <c r="O361" s="145"/>
      <c r="P361" s="145"/>
      <c r="Q361" s="145"/>
      <c r="R361" s="145"/>
      <c r="S361" s="145"/>
      <c r="T361" s="145"/>
      <c r="U361" s="145"/>
      <c r="V361" s="145"/>
      <c r="W361" s="145"/>
      <c r="X361" s="145"/>
      <c r="Y361" s="145"/>
      <c r="Z361" s="145"/>
      <c r="AA361" s="145"/>
      <c r="AB361" s="145"/>
      <c r="AC361" s="145"/>
      <c r="AD361" s="145"/>
      <c r="AE361" s="145"/>
      <c r="AF361" s="145"/>
      <c r="AG361" s="145"/>
      <c r="AH361" s="145"/>
      <c r="AI361" s="145"/>
      <c r="AJ361" s="145"/>
      <c r="AK361" s="145"/>
      <c r="AL361" s="145"/>
      <c r="AM361" s="145"/>
      <c r="AN361" s="145"/>
      <c r="AO361" s="145"/>
      <c r="AP361" s="145"/>
      <c r="AQ361" s="145"/>
      <c r="AR361" s="145"/>
      <c r="AS361" s="145"/>
      <c r="AT361" s="145"/>
      <c r="AU361" s="145"/>
      <c r="AV361" s="145"/>
      <c r="AW361" s="145"/>
      <c r="AX361" s="145"/>
      <c r="AY361" s="145"/>
      <c r="AZ361" s="145"/>
      <c r="BA361" s="145"/>
    </row>
    <row r="362" spans="1:53" s="239" customFormat="1" ht="31.5">
      <c r="A362" s="61" t="s">
        <v>111</v>
      </c>
      <c r="B362" s="126">
        <v>706</v>
      </c>
      <c r="C362" s="62" t="s">
        <v>1047</v>
      </c>
      <c r="D362" s="62" t="s">
        <v>339</v>
      </c>
      <c r="E362" s="164">
        <v>189358.27</v>
      </c>
      <c r="F362" s="195"/>
      <c r="G362" s="218"/>
      <c r="H362" s="145"/>
      <c r="I362" s="145"/>
      <c r="J362" s="145"/>
      <c r="K362" s="145"/>
      <c r="L362" s="145"/>
      <c r="M362" s="145"/>
      <c r="N362" s="145"/>
      <c r="O362" s="145"/>
      <c r="P362" s="145"/>
      <c r="Q362" s="145"/>
      <c r="R362" s="145"/>
      <c r="S362" s="145"/>
      <c r="T362" s="145"/>
      <c r="U362" s="145"/>
      <c r="V362" s="145"/>
      <c r="W362" s="145"/>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45"/>
      <c r="AT362" s="145"/>
      <c r="AU362" s="145"/>
      <c r="AV362" s="145"/>
      <c r="AW362" s="145"/>
      <c r="AX362" s="145"/>
      <c r="AY362" s="145"/>
      <c r="AZ362" s="145"/>
      <c r="BA362" s="145"/>
    </row>
    <row r="363" spans="1:53" s="239" customFormat="1" ht="15.75">
      <c r="A363" s="61" t="s">
        <v>367</v>
      </c>
      <c r="B363" s="126">
        <v>706</v>
      </c>
      <c r="C363" s="62" t="s">
        <v>742</v>
      </c>
      <c r="D363" s="62"/>
      <c r="E363" s="164">
        <f>E364</f>
        <v>5485914</v>
      </c>
      <c r="F363" s="195"/>
      <c r="G363" s="218"/>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45"/>
      <c r="AT363" s="145"/>
      <c r="AU363" s="145"/>
      <c r="AV363" s="145"/>
      <c r="AW363" s="145"/>
      <c r="AX363" s="145"/>
      <c r="AY363" s="145"/>
      <c r="AZ363" s="145"/>
      <c r="BA363" s="145"/>
    </row>
    <row r="364" spans="1:53" s="239" customFormat="1" ht="15.75">
      <c r="A364" s="61" t="s">
        <v>337</v>
      </c>
      <c r="B364" s="126">
        <v>706</v>
      </c>
      <c r="C364" s="62" t="s">
        <v>742</v>
      </c>
      <c r="D364" s="62" t="s">
        <v>336</v>
      </c>
      <c r="E364" s="164">
        <v>5485914</v>
      </c>
      <c r="F364" s="195"/>
      <c r="G364" s="218"/>
      <c r="H364" s="145"/>
      <c r="I364" s="145"/>
      <c r="J364" s="145"/>
      <c r="K364" s="145"/>
      <c r="L364" s="145"/>
      <c r="M364" s="145"/>
      <c r="N364" s="145"/>
      <c r="O364" s="145"/>
      <c r="P364" s="145"/>
      <c r="Q364" s="145"/>
      <c r="R364" s="145"/>
      <c r="S364" s="145"/>
      <c r="T364" s="145"/>
      <c r="U364" s="145"/>
      <c r="V364" s="145"/>
      <c r="W364" s="145"/>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45"/>
      <c r="AT364" s="145"/>
      <c r="AU364" s="145"/>
      <c r="AV364" s="145"/>
      <c r="AW364" s="145"/>
      <c r="AX364" s="145"/>
      <c r="AY364" s="145"/>
      <c r="AZ364" s="145"/>
      <c r="BA364" s="145"/>
    </row>
    <row r="365" spans="1:53" s="239" customFormat="1" ht="47.25">
      <c r="A365" s="61" t="s">
        <v>465</v>
      </c>
      <c r="B365" s="126">
        <v>706</v>
      </c>
      <c r="C365" s="62" t="s">
        <v>1008</v>
      </c>
      <c r="D365" s="62"/>
      <c r="E365" s="164">
        <f>E366</f>
        <v>5146570.84</v>
      </c>
      <c r="F365" s="195"/>
      <c r="G365" s="218"/>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45"/>
      <c r="AU365" s="145"/>
      <c r="AV365" s="145"/>
      <c r="AW365" s="145"/>
      <c r="AX365" s="145"/>
      <c r="AY365" s="145"/>
      <c r="AZ365" s="145"/>
      <c r="BA365" s="145"/>
    </row>
    <row r="366" spans="1:53" s="239" customFormat="1" ht="31.5">
      <c r="A366" s="61" t="s">
        <v>218</v>
      </c>
      <c r="B366" s="126">
        <v>706</v>
      </c>
      <c r="C366" s="62" t="s">
        <v>1008</v>
      </c>
      <c r="D366" s="62" t="s">
        <v>339</v>
      </c>
      <c r="E366" s="164">
        <v>5146570.84</v>
      </c>
      <c r="F366" s="195"/>
      <c r="G366" s="218"/>
      <c r="H366" s="145"/>
      <c r="I366" s="145"/>
      <c r="J366" s="145"/>
      <c r="K366" s="145"/>
      <c r="L366" s="145"/>
      <c r="M366" s="145"/>
      <c r="N366" s="145"/>
      <c r="O366" s="145"/>
      <c r="P366" s="145"/>
      <c r="Q366" s="145"/>
      <c r="R366" s="145"/>
      <c r="S366" s="145"/>
      <c r="T366" s="145"/>
      <c r="U366" s="145"/>
      <c r="V366" s="145"/>
      <c r="W366" s="145"/>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45"/>
      <c r="AT366" s="145"/>
      <c r="AU366" s="145"/>
      <c r="AV366" s="145"/>
      <c r="AW366" s="145"/>
      <c r="AX366" s="145"/>
      <c r="AY366" s="145"/>
      <c r="AZ366" s="145"/>
      <c r="BA366" s="145"/>
    </row>
    <row r="367" spans="1:7" ht="45.75" customHeight="1">
      <c r="A367" s="248" t="s">
        <v>78</v>
      </c>
      <c r="B367" s="203" t="s">
        <v>387</v>
      </c>
      <c r="C367" s="203"/>
      <c r="D367" s="193"/>
      <c r="E367" s="169">
        <f>E368</f>
        <v>148549200</v>
      </c>
      <c r="F367" s="145"/>
      <c r="G367" s="145"/>
    </row>
    <row r="368" spans="1:7" s="204" customFormat="1" ht="47.25">
      <c r="A368" s="148" t="s">
        <v>69</v>
      </c>
      <c r="B368" s="235">
        <v>792</v>
      </c>
      <c r="C368" s="203" t="s">
        <v>139</v>
      </c>
      <c r="D368" s="203"/>
      <c r="E368" s="169">
        <f>E369+E374+E377</f>
        <v>148549200</v>
      </c>
      <c r="F368" s="251"/>
      <c r="G368" s="252"/>
    </row>
    <row r="369" spans="1:7" ht="63">
      <c r="A369" s="61" t="s">
        <v>1150</v>
      </c>
      <c r="B369" s="126">
        <v>792</v>
      </c>
      <c r="C369" s="62" t="s">
        <v>141</v>
      </c>
      <c r="D369" s="62"/>
      <c r="E369" s="164">
        <f>E370</f>
        <v>21715000</v>
      </c>
      <c r="F369" s="145"/>
      <c r="G369" s="145"/>
    </row>
    <row r="370" spans="1:7" ht="15.75">
      <c r="A370" s="61" t="s">
        <v>351</v>
      </c>
      <c r="B370" s="126">
        <v>792</v>
      </c>
      <c r="C370" s="62" t="s">
        <v>222</v>
      </c>
      <c r="D370" s="62"/>
      <c r="E370" s="164">
        <f>E371+E372+E373</f>
        <v>21715000</v>
      </c>
      <c r="F370" s="145"/>
      <c r="G370" s="145"/>
    </row>
    <row r="371" spans="1:7" ht="47.25">
      <c r="A371" s="61" t="s">
        <v>324</v>
      </c>
      <c r="B371" s="126">
        <v>792</v>
      </c>
      <c r="C371" s="62" t="s">
        <v>222</v>
      </c>
      <c r="D371" s="62" t="s">
        <v>325</v>
      </c>
      <c r="E371" s="164">
        <v>19715600</v>
      </c>
      <c r="F371" s="145"/>
      <c r="G371" s="145"/>
    </row>
    <row r="372" spans="1:7" ht="31.5">
      <c r="A372" s="61" t="s">
        <v>350</v>
      </c>
      <c r="B372" s="126">
        <v>792</v>
      </c>
      <c r="C372" s="62" t="s">
        <v>222</v>
      </c>
      <c r="D372" s="62" t="s">
        <v>326</v>
      </c>
      <c r="E372" s="164">
        <v>1994400</v>
      </c>
      <c r="F372" s="145"/>
      <c r="G372" s="145"/>
    </row>
    <row r="373" spans="1:7" ht="15.75">
      <c r="A373" s="61" t="s">
        <v>327</v>
      </c>
      <c r="B373" s="126">
        <v>792</v>
      </c>
      <c r="C373" s="62" t="s">
        <v>222</v>
      </c>
      <c r="D373" s="62" t="s">
        <v>328</v>
      </c>
      <c r="E373" s="164">
        <v>5000</v>
      </c>
      <c r="F373" s="145"/>
      <c r="G373" s="145"/>
    </row>
    <row r="374" spans="1:7" ht="63">
      <c r="A374" s="61" t="s">
        <v>140</v>
      </c>
      <c r="B374" s="126">
        <v>792</v>
      </c>
      <c r="C374" s="62" t="s">
        <v>143</v>
      </c>
      <c r="D374" s="62"/>
      <c r="E374" s="164">
        <f>E375</f>
        <v>87147900</v>
      </c>
      <c r="F374" s="145"/>
      <c r="G374" s="145"/>
    </row>
    <row r="375" spans="1:7" ht="15.75">
      <c r="A375" s="61" t="s">
        <v>346</v>
      </c>
      <c r="B375" s="126">
        <v>792</v>
      </c>
      <c r="C375" s="62" t="s">
        <v>223</v>
      </c>
      <c r="D375" s="62"/>
      <c r="E375" s="164">
        <f>E376</f>
        <v>87147900</v>
      </c>
      <c r="F375" s="145"/>
      <c r="G375" s="145"/>
    </row>
    <row r="376" spans="1:7" ht="15.75">
      <c r="A376" s="61" t="s">
        <v>253</v>
      </c>
      <c r="B376" s="126">
        <v>792</v>
      </c>
      <c r="C376" s="62" t="s">
        <v>223</v>
      </c>
      <c r="D376" s="62" t="s">
        <v>335</v>
      </c>
      <c r="E376" s="164">
        <v>87147900</v>
      </c>
      <c r="F376" s="145"/>
      <c r="G376" s="145"/>
    </row>
    <row r="377" spans="1:7" ht="31.5">
      <c r="A377" s="61" t="s">
        <v>142</v>
      </c>
      <c r="B377" s="126">
        <v>792</v>
      </c>
      <c r="C377" s="62" t="s">
        <v>224</v>
      </c>
      <c r="D377" s="62"/>
      <c r="E377" s="164">
        <f>E378+E381</f>
        <v>39686300</v>
      </c>
      <c r="F377" s="145"/>
      <c r="G377" s="145"/>
    </row>
    <row r="378" spans="1:7" ht="15.75">
      <c r="A378" s="61" t="s">
        <v>110</v>
      </c>
      <c r="B378" s="126">
        <v>792</v>
      </c>
      <c r="C378" s="62" t="s">
        <v>225</v>
      </c>
      <c r="D378" s="62"/>
      <c r="E378" s="164">
        <f>E379+E380</f>
        <v>16732700</v>
      </c>
      <c r="F378" s="145"/>
      <c r="G378" s="145"/>
    </row>
    <row r="379" spans="1:7" ht="47.25">
      <c r="A379" s="61" t="s">
        <v>324</v>
      </c>
      <c r="B379" s="126">
        <v>792</v>
      </c>
      <c r="C379" s="62" t="s">
        <v>225</v>
      </c>
      <c r="D379" s="62" t="s">
        <v>325</v>
      </c>
      <c r="E379" s="164">
        <v>14520100</v>
      </c>
      <c r="F379" s="145"/>
      <c r="G379" s="145"/>
    </row>
    <row r="380" spans="1:7" ht="31.5">
      <c r="A380" s="61" t="s">
        <v>350</v>
      </c>
      <c r="B380" s="126">
        <v>792</v>
      </c>
      <c r="C380" s="62" t="s">
        <v>225</v>
      </c>
      <c r="D380" s="62" t="s">
        <v>326</v>
      </c>
      <c r="E380" s="164">
        <v>2212600</v>
      </c>
      <c r="F380" s="145"/>
      <c r="G380" s="145"/>
    </row>
    <row r="381" spans="1:53" s="239" customFormat="1" ht="47.25">
      <c r="A381" s="61" t="s">
        <v>301</v>
      </c>
      <c r="B381" s="126">
        <v>792</v>
      </c>
      <c r="C381" s="62" t="s">
        <v>919</v>
      </c>
      <c r="D381" s="62"/>
      <c r="E381" s="164">
        <f>E382+E383</f>
        <v>22953600</v>
      </c>
      <c r="F381" s="214"/>
      <c r="G381" s="218"/>
      <c r="H381" s="145"/>
      <c r="I381" s="145"/>
      <c r="J381" s="145"/>
      <c r="K381" s="145"/>
      <c r="L381" s="145"/>
      <c r="M381" s="145"/>
      <c r="N381" s="145"/>
      <c r="O381" s="145"/>
      <c r="P381" s="145"/>
      <c r="Q381" s="145"/>
      <c r="R381" s="145"/>
      <c r="S381" s="145"/>
      <c r="T381" s="145"/>
      <c r="U381" s="145"/>
      <c r="V381" s="145"/>
      <c r="W381" s="145"/>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45"/>
      <c r="AT381" s="145"/>
      <c r="AU381" s="145"/>
      <c r="AV381" s="145"/>
      <c r="AW381" s="145"/>
      <c r="AX381" s="145"/>
      <c r="AY381" s="145"/>
      <c r="AZ381" s="145"/>
      <c r="BA381" s="145"/>
    </row>
    <row r="382" spans="1:53" s="239" customFormat="1" ht="47.25">
      <c r="A382" s="61" t="s">
        <v>324</v>
      </c>
      <c r="B382" s="126">
        <v>792</v>
      </c>
      <c r="C382" s="62" t="s">
        <v>919</v>
      </c>
      <c r="D382" s="62" t="s">
        <v>325</v>
      </c>
      <c r="E382" s="164">
        <v>19775400</v>
      </c>
      <c r="F382" s="214"/>
      <c r="G382" s="218"/>
      <c r="H382" s="145"/>
      <c r="I382" s="145"/>
      <c r="J382" s="145"/>
      <c r="K382" s="145"/>
      <c r="L382" s="145"/>
      <c r="M382" s="145"/>
      <c r="N382" s="145"/>
      <c r="O382" s="145"/>
      <c r="P382" s="145"/>
      <c r="Q382" s="145"/>
      <c r="R382" s="145"/>
      <c r="S382" s="145"/>
      <c r="T382" s="145"/>
      <c r="U382" s="145"/>
      <c r="V382" s="145"/>
      <c r="W382" s="145"/>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45"/>
      <c r="AT382" s="145"/>
      <c r="AU382" s="145"/>
      <c r="AV382" s="145"/>
      <c r="AW382" s="145"/>
      <c r="AX382" s="145"/>
      <c r="AY382" s="145"/>
      <c r="AZ382" s="145"/>
      <c r="BA382" s="145"/>
    </row>
    <row r="383" spans="1:53" s="239" customFormat="1" ht="31.5">
      <c r="A383" s="61" t="s">
        <v>350</v>
      </c>
      <c r="B383" s="126">
        <v>792</v>
      </c>
      <c r="C383" s="62" t="s">
        <v>919</v>
      </c>
      <c r="D383" s="62" t="s">
        <v>326</v>
      </c>
      <c r="E383" s="164">
        <v>3178200</v>
      </c>
      <c r="F383" s="214"/>
      <c r="G383" s="218"/>
      <c r="H383" s="145"/>
      <c r="I383" s="145"/>
      <c r="J383" s="145"/>
      <c r="K383" s="145"/>
      <c r="L383" s="145"/>
      <c r="M383" s="145"/>
      <c r="N383" s="145"/>
      <c r="O383" s="145"/>
      <c r="P383" s="145"/>
      <c r="Q383" s="145"/>
      <c r="R383" s="145"/>
      <c r="S383" s="145"/>
      <c r="T383" s="145"/>
      <c r="U383" s="145"/>
      <c r="V383" s="145"/>
      <c r="W383" s="145"/>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45"/>
      <c r="AT383" s="145"/>
      <c r="AU383" s="145"/>
      <c r="AV383" s="145"/>
      <c r="AW383" s="145"/>
      <c r="AX383" s="145"/>
      <c r="AY383" s="145"/>
      <c r="AZ383" s="145"/>
      <c r="BA383" s="145"/>
    </row>
    <row r="384" spans="1:7" ht="15.75">
      <c r="A384" s="253" t="s">
        <v>118</v>
      </c>
      <c r="B384" s="205"/>
      <c r="C384" s="203"/>
      <c r="D384" s="203"/>
      <c r="E384" s="169">
        <f>E367+E16</f>
        <v>2217293501.96</v>
      </c>
      <c r="F384" s="145"/>
      <c r="G384" s="145"/>
    </row>
    <row r="385" spans="1:7" ht="15.75">
      <c r="A385" s="204"/>
      <c r="C385" s="212"/>
      <c r="D385" s="212"/>
      <c r="E385" s="213"/>
      <c r="F385" s="145"/>
      <c r="G385" s="145"/>
    </row>
    <row r="386" spans="1:7" ht="15.75">
      <c r="A386" s="368" t="s">
        <v>934</v>
      </c>
      <c r="B386" s="368"/>
      <c r="C386" s="368"/>
      <c r="D386" s="368"/>
      <c r="E386" s="214"/>
      <c r="F386" s="145"/>
      <c r="G386" s="145"/>
    </row>
    <row r="387" spans="4:7" ht="15.75" customHeight="1">
      <c r="D387" s="214"/>
      <c r="E387" s="214"/>
      <c r="F387" s="145"/>
      <c r="G387" s="145"/>
    </row>
    <row r="388" spans="4:7" ht="15.75">
      <c r="D388" s="214"/>
      <c r="E388" s="214"/>
      <c r="F388" s="145"/>
      <c r="G388" s="145"/>
    </row>
    <row r="389" spans="4:7" ht="15.75">
      <c r="D389" s="214"/>
      <c r="E389" s="214"/>
      <c r="F389" s="145"/>
      <c r="G389" s="145"/>
    </row>
    <row r="390" spans="4:7" ht="42.75" customHeight="1">
      <c r="D390" s="214"/>
      <c r="E390" s="214"/>
      <c r="F390" s="145"/>
      <c r="G390" s="145"/>
    </row>
    <row r="391" spans="4:7" ht="82.5" customHeight="1">
      <c r="D391" s="214"/>
      <c r="E391" s="214"/>
      <c r="F391" s="145"/>
      <c r="G391" s="145"/>
    </row>
    <row r="392" spans="4:5" ht="44.25" customHeight="1">
      <c r="D392" s="214"/>
      <c r="E392" s="214"/>
    </row>
    <row r="393" spans="1:7" s="204" customFormat="1" ht="42.75" customHeight="1">
      <c r="A393" s="122"/>
      <c r="B393" s="145"/>
      <c r="C393" s="145"/>
      <c r="D393" s="214"/>
      <c r="E393" s="214"/>
      <c r="F393" s="195"/>
      <c r="G393" s="219"/>
    </row>
    <row r="394" spans="4:5" ht="39" customHeight="1">
      <c r="D394" s="214"/>
      <c r="E394" s="214"/>
    </row>
    <row r="395" spans="4:5" ht="15.75">
      <c r="D395" s="214"/>
      <c r="E395" s="214"/>
    </row>
    <row r="396" spans="4:5" ht="15.75">
      <c r="D396" s="214"/>
      <c r="E396" s="214"/>
    </row>
    <row r="397" spans="4:5" ht="15.75">
      <c r="D397" s="214"/>
      <c r="E397" s="214"/>
    </row>
    <row r="398" spans="4:5" ht="15.75">
      <c r="D398" s="214"/>
      <c r="E398" s="214"/>
    </row>
    <row r="403" spans="1:7" s="204" customFormat="1" ht="15.75">
      <c r="A403" s="122"/>
      <c r="B403" s="145"/>
      <c r="C403" s="145"/>
      <c r="D403" s="195"/>
      <c r="E403" s="195"/>
      <c r="F403" s="195"/>
      <c r="G403" s="219"/>
    </row>
    <row r="405" ht="45" customHeight="1"/>
    <row r="406" ht="41.25" customHeight="1"/>
    <row r="409" ht="39" customHeight="1"/>
    <row r="410" spans="4:7" ht="37.5" customHeight="1">
      <c r="D410" s="145"/>
      <c r="E410" s="145"/>
      <c r="F410" s="145"/>
      <c r="G410" s="145"/>
    </row>
    <row r="412" spans="4:7" ht="36" customHeight="1">
      <c r="D412" s="145"/>
      <c r="E412" s="145"/>
      <c r="F412" s="145"/>
      <c r="G412" s="145"/>
    </row>
    <row r="429" spans="1:7" s="204" customFormat="1" ht="15.75">
      <c r="A429" s="122"/>
      <c r="B429" s="145"/>
      <c r="C429" s="145"/>
      <c r="D429" s="195"/>
      <c r="E429" s="195"/>
      <c r="F429" s="195"/>
      <c r="G429" s="219"/>
    </row>
    <row r="430" spans="1:7" s="204" customFormat="1" ht="15.75">
      <c r="A430" s="122"/>
      <c r="B430" s="145"/>
      <c r="C430" s="145"/>
      <c r="D430" s="195"/>
      <c r="E430" s="195"/>
      <c r="F430" s="195"/>
      <c r="G430" s="219"/>
    </row>
    <row r="431" spans="1:7" s="197" customFormat="1" ht="15.75">
      <c r="A431" s="122"/>
      <c r="B431" s="145"/>
      <c r="C431" s="145"/>
      <c r="D431" s="195"/>
      <c r="E431" s="195"/>
      <c r="F431" s="195"/>
      <c r="G431" s="219"/>
    </row>
  </sheetData>
  <sheetProtection/>
  <mergeCells count="13">
    <mergeCell ref="C1:G1"/>
    <mergeCell ref="C4:G4"/>
    <mergeCell ref="C5:G5"/>
    <mergeCell ref="C3:G3"/>
    <mergeCell ref="C6:E6"/>
    <mergeCell ref="C10:E10"/>
    <mergeCell ref="C7:E7"/>
    <mergeCell ref="A11:E11"/>
    <mergeCell ref="A12:E12"/>
    <mergeCell ref="F13:G13"/>
    <mergeCell ref="A386:D386"/>
    <mergeCell ref="C2:G2"/>
    <mergeCell ref="C8:E8"/>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BA344"/>
  <sheetViews>
    <sheetView zoomScale="85" zoomScaleNormal="85" zoomScalePageLayoutView="0" workbookViewId="0" topLeftCell="A1">
      <selection activeCell="J18" sqref="J18"/>
    </sheetView>
  </sheetViews>
  <sheetFormatPr defaultColWidth="9.00390625" defaultRowHeight="12.75"/>
  <cols>
    <col min="1" max="1" width="71.625" style="122" customWidth="1"/>
    <col min="2" max="2" width="6.75390625" style="145" customWidth="1"/>
    <col min="3" max="3" width="16.25390625" style="145" customWidth="1"/>
    <col min="4" max="4" width="5.125" style="195" customWidth="1"/>
    <col min="5" max="5" width="17.625" style="195" customWidth="1"/>
    <col min="6" max="6" width="18.25390625" style="143" customWidth="1"/>
    <col min="7" max="7" width="13.125" style="219" customWidth="1"/>
    <col min="8" max="16384" width="9.125" style="145" customWidth="1"/>
  </cols>
  <sheetData>
    <row r="1" spans="1:7" s="197" customFormat="1" ht="15" customHeight="1">
      <c r="A1" s="196"/>
      <c r="C1" s="386" t="s">
        <v>1087</v>
      </c>
      <c r="D1" s="376"/>
      <c r="E1" s="376"/>
      <c r="F1" s="376"/>
      <c r="G1" s="376"/>
    </row>
    <row r="2" spans="1:7" s="197" customFormat="1" ht="13.5" customHeight="1">
      <c r="A2" s="196"/>
      <c r="C2" s="386" t="s">
        <v>1088</v>
      </c>
      <c r="D2" s="376"/>
      <c r="E2" s="376"/>
      <c r="F2" s="376"/>
      <c r="G2" s="376"/>
    </row>
    <row r="3" spans="1:7" s="197" customFormat="1" ht="13.5" customHeight="1">
      <c r="A3" s="196"/>
      <c r="C3" s="386" t="s">
        <v>1089</v>
      </c>
      <c r="D3" s="376"/>
      <c r="E3" s="376"/>
      <c r="F3" s="376"/>
      <c r="G3" s="376"/>
    </row>
    <row r="4" spans="1:7" s="197" customFormat="1" ht="13.5" customHeight="1">
      <c r="A4" s="196"/>
      <c r="C4" s="386" t="s">
        <v>1090</v>
      </c>
      <c r="D4" s="376"/>
      <c r="E4" s="376"/>
      <c r="F4" s="376"/>
      <c r="G4" s="376"/>
    </row>
    <row r="5" spans="1:7" s="197" customFormat="1" ht="13.5" customHeight="1">
      <c r="A5" s="196"/>
      <c r="C5" s="375" t="s">
        <v>1097</v>
      </c>
      <c r="D5" s="376"/>
      <c r="E5" s="376"/>
      <c r="F5" s="376"/>
      <c r="G5" s="376"/>
    </row>
    <row r="6" spans="1:7" s="197" customFormat="1" ht="13.5" customHeight="1">
      <c r="A6" s="196"/>
      <c r="C6" s="375" t="s">
        <v>1116</v>
      </c>
      <c r="D6" s="376"/>
      <c r="E6" s="376"/>
      <c r="F6" s="376"/>
      <c r="G6" s="220"/>
    </row>
    <row r="7" spans="1:7" s="197" customFormat="1" ht="13.5" customHeight="1">
      <c r="A7" s="196"/>
      <c r="C7" s="375" t="s">
        <v>1239</v>
      </c>
      <c r="D7" s="376"/>
      <c r="E7" s="376"/>
      <c r="F7" s="376"/>
      <c r="G7" s="220"/>
    </row>
    <row r="8" spans="1:7" s="197" customFormat="1" ht="13.5" customHeight="1">
      <c r="A8" s="196"/>
      <c r="C8" s="375" t="s">
        <v>1240</v>
      </c>
      <c r="D8" s="376"/>
      <c r="E8" s="376"/>
      <c r="F8" s="376"/>
      <c r="G8" s="220"/>
    </row>
    <row r="9" spans="1:7" s="197" customFormat="1" ht="13.5" customHeight="1">
      <c r="A9" s="196"/>
      <c r="C9" s="198"/>
      <c r="D9" s="220"/>
      <c r="E9" s="220"/>
      <c r="F9" s="220"/>
      <c r="G9" s="220"/>
    </row>
    <row r="10" spans="1:7" s="197" customFormat="1" ht="13.5" customHeight="1">
      <c r="A10" s="196"/>
      <c r="C10" s="375"/>
      <c r="D10" s="376"/>
      <c r="E10" s="376"/>
      <c r="F10" s="245"/>
      <c r="G10" s="220"/>
    </row>
    <row r="11" spans="1:7" ht="15.75">
      <c r="A11" s="377" t="s">
        <v>243</v>
      </c>
      <c r="B11" s="392"/>
      <c r="C11" s="392"/>
      <c r="D11" s="392"/>
      <c r="E11" s="392"/>
      <c r="F11" s="392"/>
      <c r="G11" s="199"/>
    </row>
    <row r="12" spans="1:7" ht="15.75">
      <c r="A12" s="377" t="s">
        <v>706</v>
      </c>
      <c r="B12" s="392"/>
      <c r="C12" s="392"/>
      <c r="D12" s="392"/>
      <c r="E12" s="392"/>
      <c r="F12" s="392"/>
      <c r="G12" s="199"/>
    </row>
    <row r="13" spans="1:7" ht="15.75">
      <c r="A13" s="199"/>
      <c r="B13" s="245"/>
      <c r="C13" s="245"/>
      <c r="D13" s="245"/>
      <c r="E13" s="245"/>
      <c r="F13" s="199"/>
      <c r="G13" s="199"/>
    </row>
    <row r="14" spans="5:7" ht="15.75">
      <c r="E14" s="143"/>
      <c r="F14" s="200" t="s">
        <v>696</v>
      </c>
      <c r="G14" s="200"/>
    </row>
    <row r="15" spans="1:7" ht="15.75">
      <c r="A15" s="379" t="s">
        <v>278</v>
      </c>
      <c r="B15" s="381" t="s">
        <v>244</v>
      </c>
      <c r="C15" s="381" t="s">
        <v>242</v>
      </c>
      <c r="D15" s="381" t="s">
        <v>9</v>
      </c>
      <c r="E15" s="393" t="s">
        <v>264</v>
      </c>
      <c r="F15" s="394"/>
      <c r="G15" s="200"/>
    </row>
    <row r="16" spans="1:7" s="143" customFormat="1" ht="15.75">
      <c r="A16" s="380"/>
      <c r="B16" s="382"/>
      <c r="C16" s="382"/>
      <c r="D16" s="382"/>
      <c r="E16" s="229" t="s">
        <v>532</v>
      </c>
      <c r="F16" s="62" t="s">
        <v>702</v>
      </c>
      <c r="G16" s="247"/>
    </row>
    <row r="17" spans="1:7" s="143" customFormat="1" ht="15.75" customHeight="1">
      <c r="A17" s="141">
        <v>1</v>
      </c>
      <c r="B17" s="126">
        <v>2</v>
      </c>
      <c r="C17" s="126">
        <v>3</v>
      </c>
      <c r="D17" s="126">
        <v>4</v>
      </c>
      <c r="E17" s="201">
        <v>5</v>
      </c>
      <c r="F17" s="126">
        <v>6</v>
      </c>
      <c r="G17" s="195"/>
    </row>
    <row r="18" spans="1:7" s="143" customFormat="1" ht="31.5">
      <c r="A18" s="248" t="s">
        <v>207</v>
      </c>
      <c r="B18" s="235">
        <v>706</v>
      </c>
      <c r="C18" s="235"/>
      <c r="D18" s="235"/>
      <c r="E18" s="169">
        <f>E19+E105+E120+E124+E143+E162+E196+E226+E238+E253+E274+E116</f>
        <v>1797994894.5900002</v>
      </c>
      <c r="F18" s="169">
        <f>F19+F105+F120+F124+F143+F162+F196+F226+F238+F253+F274+F116</f>
        <v>1793654336.6200001</v>
      </c>
      <c r="G18" s="195"/>
    </row>
    <row r="19" spans="1:7" s="143" customFormat="1" ht="47.25" customHeight="1">
      <c r="A19" s="148" t="s">
        <v>68</v>
      </c>
      <c r="B19" s="235">
        <v>706</v>
      </c>
      <c r="C19" s="203" t="s">
        <v>50</v>
      </c>
      <c r="D19" s="203"/>
      <c r="E19" s="169">
        <f>E47+E78+E97+E54+E65+E71+E25+E34+E20</f>
        <v>1308522029.94</v>
      </c>
      <c r="F19" s="169">
        <f>F47+F78+F97+F54+F65+F71+F25+F34+F20</f>
        <v>1311695340.92</v>
      </c>
      <c r="G19" s="218"/>
    </row>
    <row r="20" spans="1:7" s="204" customFormat="1" ht="15.75">
      <c r="A20" s="61" t="s">
        <v>547</v>
      </c>
      <c r="B20" s="126">
        <v>706</v>
      </c>
      <c r="C20" s="62" t="s">
        <v>541</v>
      </c>
      <c r="D20" s="62"/>
      <c r="E20" s="164">
        <f>E21+E23</f>
        <v>328648.4</v>
      </c>
      <c r="F20" s="164">
        <f>F21+F23</f>
        <v>388835.18</v>
      </c>
      <c r="G20" s="145"/>
    </row>
    <row r="21" spans="1:7" s="204" customFormat="1" ht="51" customHeight="1">
      <c r="A21" s="61" t="s">
        <v>542</v>
      </c>
      <c r="B21" s="126">
        <v>706</v>
      </c>
      <c r="C21" s="62" t="s">
        <v>543</v>
      </c>
      <c r="D21" s="62"/>
      <c r="E21" s="164">
        <f>E22</f>
        <v>328648.4</v>
      </c>
      <c r="F21" s="164">
        <f>F22</f>
        <v>368712.08</v>
      </c>
      <c r="G21" s="145"/>
    </row>
    <row r="22" spans="1:7" s="204" customFormat="1" ht="31.5">
      <c r="A22" s="61" t="s">
        <v>332</v>
      </c>
      <c r="B22" s="126">
        <v>706</v>
      </c>
      <c r="C22" s="62" t="s">
        <v>543</v>
      </c>
      <c r="D22" s="62" t="s">
        <v>333</v>
      </c>
      <c r="E22" s="164">
        <v>328648.4</v>
      </c>
      <c r="F22" s="164">
        <v>368712.08</v>
      </c>
      <c r="G22" s="145"/>
    </row>
    <row r="23" spans="1:7" s="204" customFormat="1" ht="47.25">
      <c r="A23" s="61" t="s">
        <v>754</v>
      </c>
      <c r="B23" s="126">
        <v>706</v>
      </c>
      <c r="C23" s="62" t="s">
        <v>756</v>
      </c>
      <c r="D23" s="62"/>
      <c r="E23" s="164">
        <f>E24</f>
        <v>0</v>
      </c>
      <c r="F23" s="164">
        <f>F24</f>
        <v>20123.1</v>
      </c>
      <c r="G23" s="145"/>
    </row>
    <row r="24" spans="1:7" s="204" customFormat="1" ht="31.5">
      <c r="A24" s="61" t="s">
        <v>332</v>
      </c>
      <c r="B24" s="126">
        <v>706</v>
      </c>
      <c r="C24" s="62" t="s">
        <v>756</v>
      </c>
      <c r="D24" s="62" t="s">
        <v>333</v>
      </c>
      <c r="E24" s="164">
        <v>0</v>
      </c>
      <c r="F24" s="164">
        <v>20123.1</v>
      </c>
      <c r="G24" s="145"/>
    </row>
    <row r="25" spans="1:7" s="204" customFormat="1" ht="31.5">
      <c r="A25" s="61" t="s">
        <v>119</v>
      </c>
      <c r="B25" s="126">
        <v>706</v>
      </c>
      <c r="C25" s="62" t="s">
        <v>51</v>
      </c>
      <c r="D25" s="62"/>
      <c r="E25" s="164">
        <f>E26+E28+E30+E32</f>
        <v>417342700</v>
      </c>
      <c r="F25" s="164">
        <f>F26+F28+F30+F32</f>
        <v>417347400</v>
      </c>
      <c r="G25" s="145"/>
    </row>
    <row r="26" spans="1:7" s="204" customFormat="1" ht="15.75">
      <c r="A26" s="61" t="s">
        <v>280</v>
      </c>
      <c r="B26" s="126">
        <v>706</v>
      </c>
      <c r="C26" s="62" t="s">
        <v>123</v>
      </c>
      <c r="D26" s="62"/>
      <c r="E26" s="164">
        <f>E27</f>
        <v>113089000</v>
      </c>
      <c r="F26" s="164">
        <f>F27</f>
        <v>113089000</v>
      </c>
      <c r="G26" s="145"/>
    </row>
    <row r="27" spans="1:7" s="204" customFormat="1" ht="31.5">
      <c r="A27" s="61" t="s">
        <v>332</v>
      </c>
      <c r="B27" s="126">
        <v>706</v>
      </c>
      <c r="C27" s="62" t="s">
        <v>123</v>
      </c>
      <c r="D27" s="62" t="s">
        <v>333</v>
      </c>
      <c r="E27" s="164">
        <v>113089000</v>
      </c>
      <c r="F27" s="164">
        <v>113089000</v>
      </c>
      <c r="G27" s="145"/>
    </row>
    <row r="28" spans="1:7" s="204" customFormat="1" ht="196.5" customHeight="1">
      <c r="A28" s="61" t="s">
        <v>358</v>
      </c>
      <c r="B28" s="126">
        <v>706</v>
      </c>
      <c r="C28" s="62" t="s">
        <v>120</v>
      </c>
      <c r="D28" s="62"/>
      <c r="E28" s="164">
        <f>E29</f>
        <v>223241500</v>
      </c>
      <c r="F28" s="164">
        <f>F29</f>
        <v>223245000</v>
      </c>
      <c r="G28" s="145"/>
    </row>
    <row r="29" spans="1:7" s="204" customFormat="1" ht="31.5">
      <c r="A29" s="61" t="s">
        <v>332</v>
      </c>
      <c r="B29" s="126">
        <v>706</v>
      </c>
      <c r="C29" s="62" t="s">
        <v>120</v>
      </c>
      <c r="D29" s="62" t="s">
        <v>333</v>
      </c>
      <c r="E29" s="164">
        <v>223241500</v>
      </c>
      <c r="F29" s="164">
        <v>223245000</v>
      </c>
      <c r="G29" s="145"/>
    </row>
    <row r="30" spans="1:7" s="204" customFormat="1" ht="204.75">
      <c r="A30" s="61" t="s">
        <v>6</v>
      </c>
      <c r="B30" s="126">
        <v>706</v>
      </c>
      <c r="C30" s="62" t="s">
        <v>121</v>
      </c>
      <c r="D30" s="62"/>
      <c r="E30" s="164">
        <f>E31</f>
        <v>2555300</v>
      </c>
      <c r="F30" s="164">
        <f>F31</f>
        <v>2555300</v>
      </c>
      <c r="G30" s="145"/>
    </row>
    <row r="31" spans="1:7" s="204" customFormat="1" ht="31.5">
      <c r="A31" s="61" t="s">
        <v>332</v>
      </c>
      <c r="B31" s="126">
        <v>706</v>
      </c>
      <c r="C31" s="62" t="s">
        <v>121</v>
      </c>
      <c r="D31" s="62" t="s">
        <v>333</v>
      </c>
      <c r="E31" s="164">
        <v>2555300</v>
      </c>
      <c r="F31" s="164">
        <v>2555300</v>
      </c>
      <c r="G31" s="145"/>
    </row>
    <row r="32" spans="1:7" s="204" customFormat="1" ht="224.25" customHeight="1">
      <c r="A32" s="61" t="s">
        <v>359</v>
      </c>
      <c r="B32" s="126">
        <v>706</v>
      </c>
      <c r="C32" s="62" t="s">
        <v>122</v>
      </c>
      <c r="D32" s="62"/>
      <c r="E32" s="164">
        <f>E33</f>
        <v>78456900</v>
      </c>
      <c r="F32" s="164">
        <f>F33</f>
        <v>78458100</v>
      </c>
      <c r="G32" s="145"/>
    </row>
    <row r="33" spans="1:7" s="204" customFormat="1" ht="31.5">
      <c r="A33" s="61" t="s">
        <v>332</v>
      </c>
      <c r="B33" s="126">
        <v>706</v>
      </c>
      <c r="C33" s="62" t="s">
        <v>122</v>
      </c>
      <c r="D33" s="62" t="s">
        <v>333</v>
      </c>
      <c r="E33" s="164">
        <v>78456900</v>
      </c>
      <c r="F33" s="164">
        <v>78458100</v>
      </c>
      <c r="G33" s="145"/>
    </row>
    <row r="34" spans="1:7" s="204" customFormat="1" ht="31.5">
      <c r="A34" s="61" t="s">
        <v>55</v>
      </c>
      <c r="B34" s="126">
        <v>706</v>
      </c>
      <c r="C34" s="62" t="s">
        <v>124</v>
      </c>
      <c r="D34" s="62"/>
      <c r="E34" s="164">
        <f>E46+E38+E35+E41+E43+E39</f>
        <v>620149533</v>
      </c>
      <c r="F34" s="164">
        <f>F46+F38+F35+F41+F43+F39</f>
        <v>621353323</v>
      </c>
      <c r="G34" s="145"/>
    </row>
    <row r="35" spans="1:7" s="204" customFormat="1" ht="15.75">
      <c r="A35" s="61" t="s">
        <v>460</v>
      </c>
      <c r="B35" s="126">
        <v>706</v>
      </c>
      <c r="C35" s="62" t="s">
        <v>459</v>
      </c>
      <c r="D35" s="62"/>
      <c r="E35" s="164">
        <f>E36</f>
        <v>5114000</v>
      </c>
      <c r="F35" s="164">
        <f>F36</f>
        <v>6317790</v>
      </c>
      <c r="G35" s="145"/>
    </row>
    <row r="36" spans="1:7" s="204" customFormat="1" ht="31.5">
      <c r="A36" s="61" t="s">
        <v>332</v>
      </c>
      <c r="B36" s="126">
        <v>706</v>
      </c>
      <c r="C36" s="62" t="s">
        <v>459</v>
      </c>
      <c r="D36" s="62" t="s">
        <v>333</v>
      </c>
      <c r="E36" s="164">
        <v>5114000</v>
      </c>
      <c r="F36" s="164">
        <v>6317790</v>
      </c>
      <c r="G36" s="145"/>
    </row>
    <row r="37" spans="1:7" ht="31.5">
      <c r="A37" s="61" t="s">
        <v>334</v>
      </c>
      <c r="B37" s="126">
        <v>706</v>
      </c>
      <c r="C37" s="62" t="s">
        <v>128</v>
      </c>
      <c r="D37" s="62"/>
      <c r="E37" s="164">
        <f>E38</f>
        <v>146164000</v>
      </c>
      <c r="F37" s="164">
        <f>F38</f>
        <v>146164000</v>
      </c>
      <c r="G37" s="145"/>
    </row>
    <row r="38" spans="1:7" ht="31.5">
      <c r="A38" s="61" t="s">
        <v>332</v>
      </c>
      <c r="B38" s="126">
        <v>706</v>
      </c>
      <c r="C38" s="62" t="s">
        <v>128</v>
      </c>
      <c r="D38" s="62" t="s">
        <v>333</v>
      </c>
      <c r="E38" s="164">
        <v>146164000</v>
      </c>
      <c r="F38" s="164">
        <v>146164000</v>
      </c>
      <c r="G38" s="145"/>
    </row>
    <row r="39" spans="1:7" ht="53.25" customHeight="1">
      <c r="A39" s="61" t="s">
        <v>529</v>
      </c>
      <c r="B39" s="126">
        <v>706</v>
      </c>
      <c r="C39" s="62" t="s">
        <v>528</v>
      </c>
      <c r="D39" s="62"/>
      <c r="E39" s="164">
        <f>E40</f>
        <v>42313698</v>
      </c>
      <c r="F39" s="164">
        <f>F40</f>
        <v>42313698</v>
      </c>
      <c r="G39" s="217"/>
    </row>
    <row r="40" spans="1:7" ht="36.75" customHeight="1">
      <c r="A40" s="61" t="s">
        <v>332</v>
      </c>
      <c r="B40" s="126">
        <v>706</v>
      </c>
      <c r="C40" s="62" t="s">
        <v>528</v>
      </c>
      <c r="D40" s="62" t="s">
        <v>333</v>
      </c>
      <c r="E40" s="164">
        <v>42313698</v>
      </c>
      <c r="F40" s="164">
        <v>42313698</v>
      </c>
      <c r="G40" s="218"/>
    </row>
    <row r="41" spans="1:7" ht="53.25" customHeight="1">
      <c r="A41" s="61" t="s">
        <v>360</v>
      </c>
      <c r="B41" s="126">
        <v>706</v>
      </c>
      <c r="C41" s="62" t="s">
        <v>125</v>
      </c>
      <c r="D41" s="62"/>
      <c r="E41" s="164">
        <f>E42</f>
        <v>371717235</v>
      </c>
      <c r="F41" s="164">
        <f>F42</f>
        <v>371717235</v>
      </c>
      <c r="G41" s="218"/>
    </row>
    <row r="42" spans="1:7" ht="35.25" customHeight="1">
      <c r="A42" s="61" t="s">
        <v>332</v>
      </c>
      <c r="B42" s="126">
        <v>706</v>
      </c>
      <c r="C42" s="62" t="s">
        <v>125</v>
      </c>
      <c r="D42" s="62" t="s">
        <v>333</v>
      </c>
      <c r="E42" s="164">
        <v>371717235</v>
      </c>
      <c r="F42" s="164">
        <v>371717235</v>
      </c>
      <c r="G42" s="218"/>
    </row>
    <row r="43" spans="1:7" ht="180.75" customHeight="1">
      <c r="A43" s="61" t="s">
        <v>361</v>
      </c>
      <c r="B43" s="126">
        <v>706</v>
      </c>
      <c r="C43" s="62" t="s">
        <v>126</v>
      </c>
      <c r="D43" s="62"/>
      <c r="E43" s="164">
        <f>E44</f>
        <v>15916500</v>
      </c>
      <c r="F43" s="164">
        <f>F44</f>
        <v>15916500</v>
      </c>
      <c r="G43" s="218"/>
    </row>
    <row r="44" spans="1:7" ht="31.5">
      <c r="A44" s="61" t="s">
        <v>332</v>
      </c>
      <c r="B44" s="126">
        <v>706</v>
      </c>
      <c r="C44" s="62" t="s">
        <v>126</v>
      </c>
      <c r="D44" s="62" t="s">
        <v>333</v>
      </c>
      <c r="E44" s="164">
        <v>15916500</v>
      </c>
      <c r="F44" s="164">
        <v>15916500</v>
      </c>
      <c r="G44" s="218"/>
    </row>
    <row r="45" spans="1:7" ht="191.25" customHeight="1">
      <c r="A45" s="61" t="s">
        <v>362</v>
      </c>
      <c r="B45" s="126">
        <v>706</v>
      </c>
      <c r="C45" s="62" t="s">
        <v>127</v>
      </c>
      <c r="D45" s="62"/>
      <c r="E45" s="164">
        <f>E46</f>
        <v>38924100</v>
      </c>
      <c r="F45" s="164">
        <f>F46</f>
        <v>38924100</v>
      </c>
      <c r="G45" s="218"/>
    </row>
    <row r="46" spans="1:7" ht="31.5">
      <c r="A46" s="61" t="s">
        <v>332</v>
      </c>
      <c r="B46" s="126">
        <v>706</v>
      </c>
      <c r="C46" s="62" t="s">
        <v>127</v>
      </c>
      <c r="D46" s="62" t="s">
        <v>333</v>
      </c>
      <c r="E46" s="164">
        <v>38924100</v>
      </c>
      <c r="F46" s="164">
        <v>38924100</v>
      </c>
      <c r="G46" s="218"/>
    </row>
    <row r="47" spans="1:7" ht="31.5">
      <c r="A47" s="61" t="s">
        <v>129</v>
      </c>
      <c r="B47" s="126">
        <v>706</v>
      </c>
      <c r="C47" s="62" t="s">
        <v>130</v>
      </c>
      <c r="D47" s="62"/>
      <c r="E47" s="164">
        <f>E50+E48+E52</f>
        <v>76570300</v>
      </c>
      <c r="F47" s="164">
        <f>F50+F48+F52</f>
        <v>76570300</v>
      </c>
      <c r="G47" s="218"/>
    </row>
    <row r="48" spans="1:7" ht="47.25">
      <c r="A48" s="61" t="s">
        <v>410</v>
      </c>
      <c r="B48" s="126">
        <v>706</v>
      </c>
      <c r="C48" s="62" t="s">
        <v>35</v>
      </c>
      <c r="D48" s="62"/>
      <c r="E48" s="164">
        <f>E49</f>
        <v>14291300</v>
      </c>
      <c r="F48" s="164">
        <f>F49</f>
        <v>14687300</v>
      </c>
      <c r="G48" s="218"/>
    </row>
    <row r="49" spans="1:7" ht="31.5">
      <c r="A49" s="61" t="s">
        <v>332</v>
      </c>
      <c r="B49" s="126">
        <v>706</v>
      </c>
      <c r="C49" s="62" t="s">
        <v>35</v>
      </c>
      <c r="D49" s="62" t="s">
        <v>333</v>
      </c>
      <c r="E49" s="164">
        <v>14291300</v>
      </c>
      <c r="F49" s="164">
        <v>14687300</v>
      </c>
      <c r="G49" s="218"/>
    </row>
    <row r="50" spans="1:7" ht="15.75">
      <c r="A50" s="61" t="s">
        <v>116</v>
      </c>
      <c r="B50" s="126">
        <v>706</v>
      </c>
      <c r="C50" s="62" t="s">
        <v>131</v>
      </c>
      <c r="D50" s="62"/>
      <c r="E50" s="164">
        <f>E51</f>
        <v>50179000</v>
      </c>
      <c r="F50" s="164">
        <f>F51</f>
        <v>49783000</v>
      </c>
      <c r="G50" s="218"/>
    </row>
    <row r="51" spans="1:7" ht="31.5">
      <c r="A51" s="61" t="s">
        <v>332</v>
      </c>
      <c r="B51" s="126">
        <v>706</v>
      </c>
      <c r="C51" s="62" t="s">
        <v>131</v>
      </c>
      <c r="D51" s="62" t="s">
        <v>333</v>
      </c>
      <c r="E51" s="164">
        <v>50179000</v>
      </c>
      <c r="F51" s="164">
        <v>49783000</v>
      </c>
      <c r="G51" s="218"/>
    </row>
    <row r="52" spans="1:7" ht="31.5">
      <c r="A52" s="61" t="s">
        <v>544</v>
      </c>
      <c r="B52" s="126">
        <v>706</v>
      </c>
      <c r="C52" s="62" t="s">
        <v>718</v>
      </c>
      <c r="D52" s="62"/>
      <c r="E52" s="164">
        <f>E53</f>
        <v>12100000</v>
      </c>
      <c r="F52" s="164">
        <f>F53</f>
        <v>12100000</v>
      </c>
      <c r="G52" s="218"/>
    </row>
    <row r="53" spans="1:7" ht="31.5">
      <c r="A53" s="61" t="s">
        <v>332</v>
      </c>
      <c r="B53" s="126">
        <v>706</v>
      </c>
      <c r="C53" s="62" t="s">
        <v>718</v>
      </c>
      <c r="D53" s="62" t="s">
        <v>333</v>
      </c>
      <c r="E53" s="164">
        <v>12100000</v>
      </c>
      <c r="F53" s="164">
        <v>12100000</v>
      </c>
      <c r="G53" s="218"/>
    </row>
    <row r="54" spans="1:7" ht="31.5">
      <c r="A54" s="61" t="s">
        <v>216</v>
      </c>
      <c r="B54" s="126">
        <v>706</v>
      </c>
      <c r="C54" s="62" t="s">
        <v>132</v>
      </c>
      <c r="D54" s="62"/>
      <c r="E54" s="164">
        <f>E55+E62+E60+E58</f>
        <v>23310500</v>
      </c>
      <c r="F54" s="164">
        <f>F55+F62+F60+F58</f>
        <v>23310500</v>
      </c>
      <c r="G54" s="218"/>
    </row>
    <row r="55" spans="1:7" ht="18" customHeight="1">
      <c r="A55" s="61" t="s">
        <v>302</v>
      </c>
      <c r="B55" s="126">
        <v>706</v>
      </c>
      <c r="C55" s="62" t="s">
        <v>42</v>
      </c>
      <c r="D55" s="62"/>
      <c r="E55" s="164">
        <f>E56+E57</f>
        <v>2150000</v>
      </c>
      <c r="F55" s="164">
        <f>F56+F57</f>
        <v>2150000</v>
      </c>
      <c r="G55" s="218"/>
    </row>
    <row r="56" spans="1:7" ht="15.75">
      <c r="A56" s="61" t="s">
        <v>337</v>
      </c>
      <c r="B56" s="126">
        <v>706</v>
      </c>
      <c r="C56" s="62" t="s">
        <v>42</v>
      </c>
      <c r="D56" s="62" t="s">
        <v>336</v>
      </c>
      <c r="E56" s="164">
        <v>550000</v>
      </c>
      <c r="F56" s="164">
        <v>550000</v>
      </c>
      <c r="G56" s="218"/>
    </row>
    <row r="57" spans="1:7" ht="31.5">
      <c r="A57" s="61" t="s">
        <v>332</v>
      </c>
      <c r="B57" s="126">
        <v>706</v>
      </c>
      <c r="C57" s="62" t="s">
        <v>42</v>
      </c>
      <c r="D57" s="62" t="s">
        <v>333</v>
      </c>
      <c r="E57" s="164">
        <v>1600000</v>
      </c>
      <c r="F57" s="164">
        <v>1600000</v>
      </c>
      <c r="G57" s="218"/>
    </row>
    <row r="58" spans="1:7" ht="15.75">
      <c r="A58" s="61" t="s">
        <v>520</v>
      </c>
      <c r="B58" s="126">
        <v>706</v>
      </c>
      <c r="C58" s="62" t="s">
        <v>521</v>
      </c>
      <c r="D58" s="62"/>
      <c r="E58" s="164">
        <f>E59</f>
        <v>1000000</v>
      </c>
      <c r="F58" s="164">
        <f>F59</f>
        <v>1000000</v>
      </c>
      <c r="G58" s="218"/>
    </row>
    <row r="59" spans="1:7" ht="31.5">
      <c r="A59" s="61" t="s">
        <v>332</v>
      </c>
      <c r="B59" s="126">
        <v>706</v>
      </c>
      <c r="C59" s="62" t="s">
        <v>521</v>
      </c>
      <c r="D59" s="62" t="s">
        <v>333</v>
      </c>
      <c r="E59" s="164">
        <v>1000000</v>
      </c>
      <c r="F59" s="164">
        <v>1000000</v>
      </c>
      <c r="G59" s="218"/>
    </row>
    <row r="60" spans="1:7" ht="81" customHeight="1">
      <c r="A60" s="61" t="s">
        <v>468</v>
      </c>
      <c r="B60" s="126">
        <v>706</v>
      </c>
      <c r="C60" s="62" t="s">
        <v>44</v>
      </c>
      <c r="D60" s="62"/>
      <c r="E60" s="164">
        <f>E61</f>
        <v>3442400</v>
      </c>
      <c r="F60" s="164">
        <f>F61</f>
        <v>3442400</v>
      </c>
      <c r="G60" s="218"/>
    </row>
    <row r="61" spans="1:7" ht="15.75">
      <c r="A61" s="61" t="s">
        <v>337</v>
      </c>
      <c r="B61" s="126">
        <v>706</v>
      </c>
      <c r="C61" s="62" t="s">
        <v>44</v>
      </c>
      <c r="D61" s="62" t="s">
        <v>336</v>
      </c>
      <c r="E61" s="164">
        <v>3442400</v>
      </c>
      <c r="F61" s="164">
        <v>3442400</v>
      </c>
      <c r="G61" s="218"/>
    </row>
    <row r="62" spans="1:7" ht="79.5" customHeight="1">
      <c r="A62" s="61" t="s">
        <v>469</v>
      </c>
      <c r="B62" s="126">
        <v>706</v>
      </c>
      <c r="C62" s="62" t="s">
        <v>43</v>
      </c>
      <c r="D62" s="62"/>
      <c r="E62" s="164">
        <f>E63+E64</f>
        <v>16718100</v>
      </c>
      <c r="F62" s="164">
        <f>F63+F64</f>
        <v>16718100</v>
      </c>
      <c r="G62" s="218"/>
    </row>
    <row r="63" spans="1:7" ht="15.75">
      <c r="A63" s="61" t="s">
        <v>337</v>
      </c>
      <c r="B63" s="126">
        <v>706</v>
      </c>
      <c r="C63" s="62" t="s">
        <v>43</v>
      </c>
      <c r="D63" s="62" t="s">
        <v>336</v>
      </c>
      <c r="E63" s="164">
        <v>9918100</v>
      </c>
      <c r="F63" s="164">
        <v>9918100</v>
      </c>
      <c r="G63" s="218"/>
    </row>
    <row r="64" spans="1:7" ht="31.5">
      <c r="A64" s="61" t="s">
        <v>332</v>
      </c>
      <c r="B64" s="126">
        <v>706</v>
      </c>
      <c r="C64" s="62" t="s">
        <v>43</v>
      </c>
      <c r="D64" s="62" t="s">
        <v>333</v>
      </c>
      <c r="E64" s="164">
        <v>6800000</v>
      </c>
      <c r="F64" s="164">
        <v>6800000</v>
      </c>
      <c r="G64" s="218"/>
    </row>
    <row r="65" spans="1:7" ht="114" customHeight="1">
      <c r="A65" s="61" t="s">
        <v>717</v>
      </c>
      <c r="B65" s="126">
        <v>706</v>
      </c>
      <c r="C65" s="62" t="s">
        <v>134</v>
      </c>
      <c r="D65" s="62"/>
      <c r="E65" s="164">
        <f>E66</f>
        <v>2500000</v>
      </c>
      <c r="F65" s="164">
        <f>F66</f>
        <v>2500000</v>
      </c>
      <c r="G65" s="218"/>
    </row>
    <row r="66" spans="1:7" ht="15.75">
      <c r="A66" s="61" t="s">
        <v>117</v>
      </c>
      <c r="B66" s="126">
        <v>706</v>
      </c>
      <c r="C66" s="62" t="s">
        <v>45</v>
      </c>
      <c r="D66" s="62"/>
      <c r="E66" s="164">
        <f>E67+E68+E69</f>
        <v>2500000</v>
      </c>
      <c r="F66" s="164">
        <f>F67+F68+F69</f>
        <v>2500000</v>
      </c>
      <c r="G66" s="218"/>
    </row>
    <row r="67" spans="1:7" ht="63.75" customHeight="1">
      <c r="A67" s="61" t="s">
        <v>324</v>
      </c>
      <c r="B67" s="126">
        <v>706</v>
      </c>
      <c r="C67" s="62" t="s">
        <v>45</v>
      </c>
      <c r="D67" s="62" t="s">
        <v>325</v>
      </c>
      <c r="E67" s="164">
        <v>1367000</v>
      </c>
      <c r="F67" s="164">
        <v>1367000</v>
      </c>
      <c r="G67" s="218"/>
    </row>
    <row r="68" spans="1:7" ht="31.5">
      <c r="A68" s="61" t="s">
        <v>350</v>
      </c>
      <c r="B68" s="126">
        <v>706</v>
      </c>
      <c r="C68" s="62" t="s">
        <v>45</v>
      </c>
      <c r="D68" s="62" t="s">
        <v>326</v>
      </c>
      <c r="E68" s="164">
        <v>863000</v>
      </c>
      <c r="F68" s="164">
        <v>863000</v>
      </c>
      <c r="G68" s="218"/>
    </row>
    <row r="69" spans="1:7" ht="31.5">
      <c r="A69" s="61" t="s">
        <v>332</v>
      </c>
      <c r="B69" s="126">
        <v>706</v>
      </c>
      <c r="C69" s="62" t="s">
        <v>45</v>
      </c>
      <c r="D69" s="62" t="s">
        <v>333</v>
      </c>
      <c r="E69" s="164">
        <v>270000</v>
      </c>
      <c r="F69" s="164">
        <v>270000</v>
      </c>
      <c r="G69" s="218"/>
    </row>
    <row r="70" spans="1:7" ht="63" customHeight="1">
      <c r="A70" s="61" t="s">
        <v>942</v>
      </c>
      <c r="B70" s="126">
        <v>706</v>
      </c>
      <c r="C70" s="62" t="s">
        <v>488</v>
      </c>
      <c r="D70" s="62"/>
      <c r="E70" s="164">
        <v>0</v>
      </c>
      <c r="F70" s="164">
        <v>0</v>
      </c>
      <c r="G70" s="218"/>
    </row>
    <row r="71" spans="1:7" ht="31.5">
      <c r="A71" s="61" t="s">
        <v>137</v>
      </c>
      <c r="B71" s="126">
        <v>706</v>
      </c>
      <c r="C71" s="62" t="s">
        <v>135</v>
      </c>
      <c r="D71" s="62"/>
      <c r="E71" s="164">
        <f>E74+E72</f>
        <v>17064000</v>
      </c>
      <c r="F71" s="164">
        <f>F74+F72</f>
        <v>17064000</v>
      </c>
      <c r="G71" s="218"/>
    </row>
    <row r="72" spans="1:7" ht="15.75">
      <c r="A72" s="61" t="s">
        <v>530</v>
      </c>
      <c r="B72" s="126">
        <v>706</v>
      </c>
      <c r="C72" s="62" t="s">
        <v>531</v>
      </c>
      <c r="D72" s="62"/>
      <c r="E72" s="164">
        <f>E73</f>
        <v>75000</v>
      </c>
      <c r="F72" s="164">
        <f>F73</f>
        <v>75000</v>
      </c>
      <c r="G72" s="218"/>
    </row>
    <row r="73" spans="1:7" ht="31.5">
      <c r="A73" s="61" t="s">
        <v>350</v>
      </c>
      <c r="B73" s="126">
        <v>706</v>
      </c>
      <c r="C73" s="62" t="s">
        <v>531</v>
      </c>
      <c r="D73" s="62" t="s">
        <v>326</v>
      </c>
      <c r="E73" s="164">
        <v>75000</v>
      </c>
      <c r="F73" s="164">
        <v>75000</v>
      </c>
      <c r="G73" s="218"/>
    </row>
    <row r="74" spans="1:7" ht="67.5" customHeight="1">
      <c r="A74" s="61" t="s">
        <v>301</v>
      </c>
      <c r="B74" s="126">
        <v>706</v>
      </c>
      <c r="C74" s="62" t="s">
        <v>46</v>
      </c>
      <c r="D74" s="62"/>
      <c r="E74" s="164">
        <f>E75+E76+E77</f>
        <v>16989000</v>
      </c>
      <c r="F74" s="164">
        <f>F75+F76+F77</f>
        <v>16989000</v>
      </c>
      <c r="G74" s="218"/>
    </row>
    <row r="75" spans="1:7" ht="66.75" customHeight="1">
      <c r="A75" s="61" t="s">
        <v>324</v>
      </c>
      <c r="B75" s="126">
        <v>706</v>
      </c>
      <c r="C75" s="62" t="s">
        <v>46</v>
      </c>
      <c r="D75" s="62" t="s">
        <v>325</v>
      </c>
      <c r="E75" s="164">
        <v>13330000</v>
      </c>
      <c r="F75" s="164">
        <v>13330000</v>
      </c>
      <c r="G75" s="218"/>
    </row>
    <row r="76" spans="1:7" ht="31.5">
      <c r="A76" s="61" t="s">
        <v>350</v>
      </c>
      <c r="B76" s="126">
        <v>706</v>
      </c>
      <c r="C76" s="62" t="s">
        <v>46</v>
      </c>
      <c r="D76" s="62" t="s">
        <v>326</v>
      </c>
      <c r="E76" s="164">
        <v>3526000</v>
      </c>
      <c r="F76" s="164">
        <v>3526000</v>
      </c>
      <c r="G76" s="218"/>
    </row>
    <row r="77" spans="1:7" ht="15.75">
      <c r="A77" s="61" t="s">
        <v>327</v>
      </c>
      <c r="B77" s="126">
        <v>706</v>
      </c>
      <c r="C77" s="62" t="s">
        <v>46</v>
      </c>
      <c r="D77" s="62" t="s">
        <v>328</v>
      </c>
      <c r="E77" s="164">
        <v>133000</v>
      </c>
      <c r="F77" s="164">
        <v>133000</v>
      </c>
      <c r="G77" s="218"/>
    </row>
    <row r="78" spans="1:7" ht="63">
      <c r="A78" s="61" t="s">
        <v>744</v>
      </c>
      <c r="B78" s="126">
        <v>706</v>
      </c>
      <c r="C78" s="62" t="s">
        <v>136</v>
      </c>
      <c r="D78" s="62"/>
      <c r="E78" s="164">
        <f>E85+E87+E89+E91+E93+E95+E79+E81+E83</f>
        <v>102379385.47</v>
      </c>
      <c r="F78" s="164">
        <f>F85+F87+F89+F91+F93+F95+F79+F81+F83</f>
        <v>104284019.67</v>
      </c>
      <c r="G78" s="218"/>
    </row>
    <row r="79" spans="1:7" ht="47.25">
      <c r="A79" s="61" t="s">
        <v>545</v>
      </c>
      <c r="B79" s="126">
        <v>706</v>
      </c>
      <c r="C79" s="62" t="s">
        <v>546</v>
      </c>
      <c r="D79" s="62"/>
      <c r="E79" s="164">
        <f>E80</f>
        <v>45642901.5</v>
      </c>
      <c r="F79" s="164">
        <f>F80</f>
        <v>46789088</v>
      </c>
      <c r="G79" s="218"/>
    </row>
    <row r="80" spans="1:7" ht="31.5">
      <c r="A80" s="61" t="s">
        <v>332</v>
      </c>
      <c r="B80" s="126">
        <v>706</v>
      </c>
      <c r="C80" s="62" t="s">
        <v>546</v>
      </c>
      <c r="D80" s="62" t="s">
        <v>333</v>
      </c>
      <c r="E80" s="164">
        <v>45642901.5</v>
      </c>
      <c r="F80" s="164">
        <v>46789088</v>
      </c>
      <c r="G80" s="218"/>
    </row>
    <row r="81" spans="1:7" ht="52.5" customHeight="1">
      <c r="A81" s="61" t="s">
        <v>466</v>
      </c>
      <c r="B81" s="126">
        <v>706</v>
      </c>
      <c r="C81" s="62" t="s">
        <v>33</v>
      </c>
      <c r="D81" s="62"/>
      <c r="E81" s="164">
        <f>E82</f>
        <v>11484221.8</v>
      </c>
      <c r="F81" s="164">
        <f>F82</f>
        <v>11484221.8</v>
      </c>
      <c r="G81" s="218"/>
    </row>
    <row r="82" spans="1:7" ht="31.5">
      <c r="A82" s="61" t="s">
        <v>332</v>
      </c>
      <c r="B82" s="126">
        <v>706</v>
      </c>
      <c r="C82" s="62" t="s">
        <v>33</v>
      </c>
      <c r="D82" s="62" t="s">
        <v>333</v>
      </c>
      <c r="E82" s="164">
        <v>11484221.8</v>
      </c>
      <c r="F82" s="164">
        <v>11484221.8</v>
      </c>
      <c r="G82" s="218"/>
    </row>
    <row r="83" spans="1:7" ht="78.75">
      <c r="A83" s="61" t="s">
        <v>995</v>
      </c>
      <c r="B83" s="126">
        <v>706</v>
      </c>
      <c r="C83" s="62" t="s">
        <v>996</v>
      </c>
      <c r="D83" s="62"/>
      <c r="E83" s="164">
        <f>E84</f>
        <v>1189361</v>
      </c>
      <c r="F83" s="164">
        <f>F84</f>
        <v>1518127</v>
      </c>
      <c r="G83" s="218"/>
    </row>
    <row r="84" spans="1:7" ht="31.5">
      <c r="A84" s="61" t="s">
        <v>332</v>
      </c>
      <c r="B84" s="126">
        <v>706</v>
      </c>
      <c r="C84" s="62" t="s">
        <v>996</v>
      </c>
      <c r="D84" s="62" t="s">
        <v>333</v>
      </c>
      <c r="E84" s="164">
        <v>1189361</v>
      </c>
      <c r="F84" s="164">
        <v>1518127</v>
      </c>
      <c r="G84" s="218"/>
    </row>
    <row r="85" spans="1:7" ht="15.75">
      <c r="A85" s="61" t="s">
        <v>114</v>
      </c>
      <c r="B85" s="126">
        <v>706</v>
      </c>
      <c r="C85" s="62" t="s">
        <v>220</v>
      </c>
      <c r="D85" s="62"/>
      <c r="E85" s="164">
        <f>E86</f>
        <v>1480000</v>
      </c>
      <c r="F85" s="164">
        <f>F86</f>
        <v>1480000</v>
      </c>
      <c r="G85" s="218"/>
    </row>
    <row r="86" spans="1:7" ht="31.5">
      <c r="A86" s="61" t="s">
        <v>332</v>
      </c>
      <c r="B86" s="126">
        <v>706</v>
      </c>
      <c r="C86" s="62" t="s">
        <v>220</v>
      </c>
      <c r="D86" s="62" t="s">
        <v>333</v>
      </c>
      <c r="E86" s="164">
        <v>1480000</v>
      </c>
      <c r="F86" s="164">
        <v>1480000</v>
      </c>
      <c r="G86" s="218"/>
    </row>
    <row r="87" spans="1:7" ht="31.5">
      <c r="A87" s="61" t="s">
        <v>115</v>
      </c>
      <c r="B87" s="126">
        <v>706</v>
      </c>
      <c r="C87" s="62" t="s">
        <v>221</v>
      </c>
      <c r="D87" s="62"/>
      <c r="E87" s="164">
        <f>E88</f>
        <v>9796000</v>
      </c>
      <c r="F87" s="164">
        <f>F88</f>
        <v>9796000</v>
      </c>
      <c r="G87" s="218"/>
    </row>
    <row r="88" spans="1:7" ht="31.5">
      <c r="A88" s="61" t="s">
        <v>332</v>
      </c>
      <c r="B88" s="126">
        <v>706</v>
      </c>
      <c r="C88" s="62" t="s">
        <v>221</v>
      </c>
      <c r="D88" s="62" t="s">
        <v>333</v>
      </c>
      <c r="E88" s="164">
        <v>9796000</v>
      </c>
      <c r="F88" s="164">
        <v>9796000</v>
      </c>
      <c r="G88" s="218"/>
    </row>
    <row r="89" spans="1:7" ht="94.5">
      <c r="A89" s="61" t="s">
        <v>200</v>
      </c>
      <c r="B89" s="126">
        <v>706</v>
      </c>
      <c r="C89" s="62" t="s">
        <v>47</v>
      </c>
      <c r="D89" s="201"/>
      <c r="E89" s="164">
        <f>E90</f>
        <v>21760683.37</v>
      </c>
      <c r="F89" s="164">
        <f>F90</f>
        <v>21760683.37</v>
      </c>
      <c r="G89" s="218"/>
    </row>
    <row r="90" spans="1:7" ht="31.5">
      <c r="A90" s="61" t="s">
        <v>332</v>
      </c>
      <c r="B90" s="126">
        <v>706</v>
      </c>
      <c r="C90" s="62" t="s">
        <v>47</v>
      </c>
      <c r="D90" s="62" t="s">
        <v>333</v>
      </c>
      <c r="E90" s="164">
        <v>21760683.37</v>
      </c>
      <c r="F90" s="164">
        <v>21760683.37</v>
      </c>
      <c r="G90" s="218"/>
    </row>
    <row r="91" spans="1:7" ht="68.25" customHeight="1">
      <c r="A91" s="61" t="s">
        <v>363</v>
      </c>
      <c r="B91" s="126">
        <v>706</v>
      </c>
      <c r="C91" s="62" t="s">
        <v>48</v>
      </c>
      <c r="D91" s="62"/>
      <c r="E91" s="164">
        <f>E92</f>
        <v>9176360.3</v>
      </c>
      <c r="F91" s="164">
        <f>F92</f>
        <v>9533795.5</v>
      </c>
      <c r="G91" s="218"/>
    </row>
    <row r="92" spans="1:7" ht="31.5">
      <c r="A92" s="61" t="s">
        <v>332</v>
      </c>
      <c r="B92" s="126">
        <v>706</v>
      </c>
      <c r="C92" s="62" t="s">
        <v>48</v>
      </c>
      <c r="D92" s="62" t="s">
        <v>333</v>
      </c>
      <c r="E92" s="164">
        <v>9176360.3</v>
      </c>
      <c r="F92" s="164">
        <v>9533795.5</v>
      </c>
      <c r="G92" s="218"/>
    </row>
    <row r="93" spans="1:7" ht="63.75" customHeight="1">
      <c r="A93" s="61" t="s">
        <v>364</v>
      </c>
      <c r="B93" s="126">
        <v>706</v>
      </c>
      <c r="C93" s="62" t="s">
        <v>49</v>
      </c>
      <c r="D93" s="62"/>
      <c r="E93" s="164">
        <f>E94</f>
        <v>1096157.5</v>
      </c>
      <c r="F93" s="164">
        <f>F94</f>
        <v>1138904</v>
      </c>
      <c r="G93" s="218"/>
    </row>
    <row r="94" spans="1:7" ht="31.5">
      <c r="A94" s="61" t="s">
        <v>332</v>
      </c>
      <c r="B94" s="126">
        <v>706</v>
      </c>
      <c r="C94" s="62" t="s">
        <v>49</v>
      </c>
      <c r="D94" s="62" t="s">
        <v>336</v>
      </c>
      <c r="E94" s="164">
        <v>1096157.5</v>
      </c>
      <c r="F94" s="164">
        <v>1138904</v>
      </c>
      <c r="G94" s="218"/>
    </row>
    <row r="95" spans="1:7" ht="65.25" customHeight="1">
      <c r="A95" s="61" t="s">
        <v>462</v>
      </c>
      <c r="B95" s="126">
        <v>706</v>
      </c>
      <c r="C95" s="62" t="s">
        <v>461</v>
      </c>
      <c r="D95" s="62"/>
      <c r="E95" s="164">
        <f>E96</f>
        <v>753700</v>
      </c>
      <c r="F95" s="164">
        <f>F96</f>
        <v>783200</v>
      </c>
      <c r="G95" s="218"/>
    </row>
    <row r="96" spans="1:7" ht="31.5">
      <c r="A96" s="61" t="s">
        <v>332</v>
      </c>
      <c r="B96" s="126">
        <v>706</v>
      </c>
      <c r="C96" s="62" t="s">
        <v>461</v>
      </c>
      <c r="D96" s="62" t="s">
        <v>336</v>
      </c>
      <c r="E96" s="164">
        <v>753700</v>
      </c>
      <c r="F96" s="164">
        <v>783200</v>
      </c>
      <c r="G96" s="218"/>
    </row>
    <row r="97" spans="1:7" ht="47.25">
      <c r="A97" s="61" t="s">
        <v>57</v>
      </c>
      <c r="B97" s="126">
        <v>706</v>
      </c>
      <c r="C97" s="62" t="s">
        <v>138</v>
      </c>
      <c r="D97" s="62"/>
      <c r="E97" s="164">
        <f>E103+E101+E98</f>
        <v>48876963.07</v>
      </c>
      <c r="F97" s="164">
        <f>F103+F101+F98</f>
        <v>48876963.07</v>
      </c>
      <c r="G97" s="218"/>
    </row>
    <row r="98" spans="1:7" ht="31.5">
      <c r="A98" s="61" t="s">
        <v>352</v>
      </c>
      <c r="B98" s="126">
        <v>706</v>
      </c>
      <c r="C98" s="62" t="s">
        <v>920</v>
      </c>
      <c r="D98" s="62"/>
      <c r="E98" s="164">
        <f>E99+E100</f>
        <v>4734600</v>
      </c>
      <c r="F98" s="164">
        <f>F99+F100</f>
        <v>4734600</v>
      </c>
      <c r="G98" s="218"/>
    </row>
    <row r="99" spans="1:7" ht="63.75" customHeight="1">
      <c r="A99" s="61" t="s">
        <v>324</v>
      </c>
      <c r="B99" s="126">
        <v>706</v>
      </c>
      <c r="C99" s="62" t="s">
        <v>920</v>
      </c>
      <c r="D99" s="62" t="s">
        <v>325</v>
      </c>
      <c r="E99" s="164">
        <v>4058000</v>
      </c>
      <c r="F99" s="164">
        <v>4058000</v>
      </c>
      <c r="G99" s="218"/>
    </row>
    <row r="100" spans="1:7" ht="31.5">
      <c r="A100" s="61" t="s">
        <v>350</v>
      </c>
      <c r="B100" s="126">
        <v>706</v>
      </c>
      <c r="C100" s="62" t="s">
        <v>920</v>
      </c>
      <c r="D100" s="62" t="s">
        <v>326</v>
      </c>
      <c r="E100" s="164">
        <v>676600</v>
      </c>
      <c r="F100" s="164">
        <v>676600</v>
      </c>
      <c r="G100" s="218"/>
    </row>
    <row r="101" spans="1:7" ht="157.5">
      <c r="A101" s="61" t="s">
        <v>486</v>
      </c>
      <c r="B101" s="126">
        <v>706</v>
      </c>
      <c r="C101" s="62" t="s">
        <v>745</v>
      </c>
      <c r="D101" s="62"/>
      <c r="E101" s="164">
        <f>E102</f>
        <v>547200</v>
      </c>
      <c r="F101" s="164">
        <f>F102</f>
        <v>547200</v>
      </c>
      <c r="G101" s="218"/>
    </row>
    <row r="102" spans="1:7" ht="15.75">
      <c r="A102" s="61" t="s">
        <v>337</v>
      </c>
      <c r="B102" s="126">
        <v>706</v>
      </c>
      <c r="C102" s="234" t="s">
        <v>745</v>
      </c>
      <c r="D102" s="234" t="s">
        <v>336</v>
      </c>
      <c r="E102" s="156">
        <v>547200</v>
      </c>
      <c r="F102" s="164">
        <v>547200</v>
      </c>
      <c r="G102" s="218"/>
    </row>
    <row r="103" spans="1:7" ht="193.5" customHeight="1">
      <c r="A103" s="61" t="s">
        <v>201</v>
      </c>
      <c r="B103" s="126">
        <v>706</v>
      </c>
      <c r="C103" s="62" t="s">
        <v>226</v>
      </c>
      <c r="D103" s="201"/>
      <c r="E103" s="164">
        <f>E104</f>
        <v>43595163.07</v>
      </c>
      <c r="F103" s="164">
        <f>F104</f>
        <v>43595163.07</v>
      </c>
      <c r="G103" s="218"/>
    </row>
    <row r="104" spans="1:7" ht="15.75">
      <c r="A104" s="61" t="s">
        <v>337</v>
      </c>
      <c r="B104" s="126">
        <v>706</v>
      </c>
      <c r="C104" s="62" t="s">
        <v>226</v>
      </c>
      <c r="D104" s="62" t="s">
        <v>336</v>
      </c>
      <c r="E104" s="164">
        <v>43595163.07</v>
      </c>
      <c r="F104" s="164">
        <v>43595163.07</v>
      </c>
      <c r="G104" s="218"/>
    </row>
    <row r="105" spans="1:7" ht="47.25">
      <c r="A105" s="148" t="s">
        <v>144</v>
      </c>
      <c r="B105" s="235">
        <v>706</v>
      </c>
      <c r="C105" s="203" t="s">
        <v>145</v>
      </c>
      <c r="D105" s="203"/>
      <c r="E105" s="169">
        <f>E106+E109+E113</f>
        <v>56429000</v>
      </c>
      <c r="F105" s="169">
        <f>F106+F109+F113</f>
        <v>56429000</v>
      </c>
      <c r="G105" s="218"/>
    </row>
    <row r="106" spans="1:7" ht="31.5">
      <c r="A106" s="61" t="s">
        <v>146</v>
      </c>
      <c r="B106" s="126">
        <v>706</v>
      </c>
      <c r="C106" s="62" t="s">
        <v>147</v>
      </c>
      <c r="D106" s="62"/>
      <c r="E106" s="164">
        <f>E107</f>
        <v>13133000</v>
      </c>
      <c r="F106" s="164">
        <f>F107</f>
        <v>13133000</v>
      </c>
      <c r="G106" s="218"/>
    </row>
    <row r="107" spans="1:7" ht="15.75">
      <c r="A107" s="61" t="s">
        <v>338</v>
      </c>
      <c r="B107" s="126">
        <v>706</v>
      </c>
      <c r="C107" s="62" t="s">
        <v>148</v>
      </c>
      <c r="D107" s="62"/>
      <c r="E107" s="164">
        <f>E108</f>
        <v>13133000</v>
      </c>
      <c r="F107" s="164">
        <f>F108</f>
        <v>13133000</v>
      </c>
      <c r="G107" s="218"/>
    </row>
    <row r="108" spans="1:7" ht="33" customHeight="1">
      <c r="A108" s="61" t="s">
        <v>332</v>
      </c>
      <c r="B108" s="126">
        <v>706</v>
      </c>
      <c r="C108" s="62" t="s">
        <v>148</v>
      </c>
      <c r="D108" s="62" t="s">
        <v>333</v>
      </c>
      <c r="E108" s="164">
        <v>13133000</v>
      </c>
      <c r="F108" s="164">
        <v>13133000</v>
      </c>
      <c r="G108" s="218"/>
    </row>
    <row r="109" spans="1:7" ht="31.5">
      <c r="A109" s="61" t="s">
        <v>149</v>
      </c>
      <c r="B109" s="126">
        <v>706</v>
      </c>
      <c r="C109" s="62" t="s">
        <v>150</v>
      </c>
      <c r="D109" s="62"/>
      <c r="E109" s="164">
        <f>E110</f>
        <v>40796000</v>
      </c>
      <c r="F109" s="164">
        <f>F110</f>
        <v>40796000</v>
      </c>
      <c r="G109" s="218"/>
    </row>
    <row r="110" spans="1:7" ht="15.75">
      <c r="A110" s="61" t="s">
        <v>516</v>
      </c>
      <c r="B110" s="126">
        <v>706</v>
      </c>
      <c r="C110" s="62" t="s">
        <v>515</v>
      </c>
      <c r="D110" s="62"/>
      <c r="E110" s="164">
        <f>E111</f>
        <v>40796000</v>
      </c>
      <c r="F110" s="164">
        <f>F111</f>
        <v>40796000</v>
      </c>
      <c r="G110" s="218"/>
    </row>
    <row r="111" spans="1:7" ht="31.5">
      <c r="A111" s="61" t="s">
        <v>332</v>
      </c>
      <c r="B111" s="126">
        <v>706</v>
      </c>
      <c r="C111" s="62" t="s">
        <v>515</v>
      </c>
      <c r="D111" s="62" t="s">
        <v>333</v>
      </c>
      <c r="E111" s="164">
        <v>40796000</v>
      </c>
      <c r="F111" s="164">
        <v>40796000</v>
      </c>
      <c r="G111" s="218"/>
    </row>
    <row r="112" spans="1:7" ht="47.25">
      <c r="A112" s="61" t="s">
        <v>944</v>
      </c>
      <c r="B112" s="126">
        <v>706</v>
      </c>
      <c r="C112" s="62" t="s">
        <v>151</v>
      </c>
      <c r="D112" s="62"/>
      <c r="E112" s="164">
        <v>0</v>
      </c>
      <c r="F112" s="164">
        <v>0</v>
      </c>
      <c r="G112" s="218"/>
    </row>
    <row r="113" spans="1:7" ht="47.25">
      <c r="A113" s="61" t="s">
        <v>719</v>
      </c>
      <c r="B113" s="126">
        <v>706</v>
      </c>
      <c r="C113" s="62" t="s">
        <v>943</v>
      </c>
      <c r="D113" s="62"/>
      <c r="E113" s="164">
        <f>E114</f>
        <v>2500000</v>
      </c>
      <c r="F113" s="164">
        <f>F114</f>
        <v>2500000</v>
      </c>
      <c r="G113" s="218"/>
    </row>
    <row r="114" spans="1:7" ht="15.75">
      <c r="A114" s="61" t="s">
        <v>283</v>
      </c>
      <c r="B114" s="126">
        <v>706</v>
      </c>
      <c r="C114" s="62" t="s">
        <v>978</v>
      </c>
      <c r="D114" s="62"/>
      <c r="E114" s="164">
        <f>E115</f>
        <v>2500000</v>
      </c>
      <c r="F114" s="164">
        <f>F115</f>
        <v>2500000</v>
      </c>
      <c r="G114" s="218"/>
    </row>
    <row r="115" spans="1:7" ht="31.5">
      <c r="A115" s="61" t="s">
        <v>332</v>
      </c>
      <c r="B115" s="126">
        <v>706</v>
      </c>
      <c r="C115" s="62" t="s">
        <v>978</v>
      </c>
      <c r="D115" s="62" t="s">
        <v>333</v>
      </c>
      <c r="E115" s="164">
        <v>2500000</v>
      </c>
      <c r="F115" s="164">
        <v>2500000</v>
      </c>
      <c r="G115" s="218"/>
    </row>
    <row r="116" spans="1:7" ht="63">
      <c r="A116" s="148" t="s">
        <v>743</v>
      </c>
      <c r="B116" s="235">
        <v>706</v>
      </c>
      <c r="C116" s="203" t="s">
        <v>748</v>
      </c>
      <c r="D116" s="203"/>
      <c r="E116" s="169">
        <f aca="true" t="shared" si="0" ref="E116:F118">E117</f>
        <v>1029000</v>
      </c>
      <c r="F116" s="169">
        <f t="shared" si="0"/>
        <v>1029000</v>
      </c>
      <c r="G116" s="218"/>
    </row>
    <row r="117" spans="1:7" ht="31.5">
      <c r="A117" s="61" t="s">
        <v>1151</v>
      </c>
      <c r="B117" s="126">
        <v>706</v>
      </c>
      <c r="C117" s="62" t="s">
        <v>747</v>
      </c>
      <c r="D117" s="62"/>
      <c r="E117" s="164">
        <f t="shared" si="0"/>
        <v>1029000</v>
      </c>
      <c r="F117" s="164">
        <f t="shared" si="0"/>
        <v>1029000</v>
      </c>
      <c r="G117" s="218"/>
    </row>
    <row r="118" spans="1:7" ht="31.5">
      <c r="A118" s="122" t="s">
        <v>981</v>
      </c>
      <c r="B118" s="126">
        <v>706</v>
      </c>
      <c r="C118" s="62" t="s">
        <v>980</v>
      </c>
      <c r="D118" s="62"/>
      <c r="E118" s="164">
        <f t="shared" si="0"/>
        <v>1029000</v>
      </c>
      <c r="F118" s="164">
        <f t="shared" si="0"/>
        <v>1029000</v>
      </c>
      <c r="G118" s="218"/>
    </row>
    <row r="119" spans="1:7" ht="31.5">
      <c r="A119" s="205" t="s">
        <v>332</v>
      </c>
      <c r="B119" s="126">
        <v>706</v>
      </c>
      <c r="C119" s="62" t="s">
        <v>980</v>
      </c>
      <c r="D119" s="62" t="s">
        <v>333</v>
      </c>
      <c r="E119" s="164">
        <v>1029000</v>
      </c>
      <c r="F119" s="164">
        <v>1029000</v>
      </c>
      <c r="G119" s="218"/>
    </row>
    <row r="120" spans="1:7" ht="47.25">
      <c r="A120" s="148" t="s">
        <v>0</v>
      </c>
      <c r="B120" s="235">
        <v>706</v>
      </c>
      <c r="C120" s="203" t="s">
        <v>152</v>
      </c>
      <c r="D120" s="203"/>
      <c r="E120" s="169">
        <f>E122</f>
        <v>2400000</v>
      </c>
      <c r="F120" s="169">
        <f>F122</f>
        <v>2400000</v>
      </c>
      <c r="G120" s="218"/>
    </row>
    <row r="121" spans="1:7" ht="31.5">
      <c r="A121" s="61" t="s">
        <v>720</v>
      </c>
      <c r="B121" s="126">
        <v>706</v>
      </c>
      <c r="C121" s="62" t="s">
        <v>153</v>
      </c>
      <c r="D121" s="62"/>
      <c r="E121" s="164">
        <f>E122</f>
        <v>2400000</v>
      </c>
      <c r="F121" s="164">
        <f>F122</f>
        <v>2400000</v>
      </c>
      <c r="G121" s="218"/>
    </row>
    <row r="122" spans="1:7" ht="15.75">
      <c r="A122" s="61" t="s">
        <v>249</v>
      </c>
      <c r="B122" s="126">
        <v>706</v>
      </c>
      <c r="C122" s="62" t="s">
        <v>41</v>
      </c>
      <c r="D122" s="62"/>
      <c r="E122" s="164">
        <f>E123</f>
        <v>2400000</v>
      </c>
      <c r="F122" s="164">
        <f>F123</f>
        <v>2400000</v>
      </c>
      <c r="G122" s="218"/>
    </row>
    <row r="123" spans="1:7" ht="15.75">
      <c r="A123" s="61" t="s">
        <v>327</v>
      </c>
      <c r="B123" s="126">
        <v>706</v>
      </c>
      <c r="C123" s="62" t="s">
        <v>41</v>
      </c>
      <c r="D123" s="62" t="s">
        <v>328</v>
      </c>
      <c r="E123" s="164">
        <v>2400000</v>
      </c>
      <c r="F123" s="164">
        <v>2400000</v>
      </c>
      <c r="G123" s="218"/>
    </row>
    <row r="124" spans="1:7" ht="63">
      <c r="A124" s="148" t="s">
        <v>1</v>
      </c>
      <c r="B124" s="235">
        <v>706</v>
      </c>
      <c r="C124" s="203" t="s">
        <v>154</v>
      </c>
      <c r="D124" s="203"/>
      <c r="E124" s="169">
        <f>E125+E129+E133+E136+E138</f>
        <v>8755300</v>
      </c>
      <c r="F124" s="169">
        <f>F125+F129+F133+F136+F138</f>
        <v>8755300</v>
      </c>
      <c r="G124" s="218"/>
    </row>
    <row r="125" spans="1:7" ht="31.5">
      <c r="A125" s="61" t="s">
        <v>356</v>
      </c>
      <c r="B125" s="126">
        <v>706</v>
      </c>
      <c r="C125" s="62" t="s">
        <v>721</v>
      </c>
      <c r="D125" s="62"/>
      <c r="E125" s="164">
        <f>E126</f>
        <v>2600000</v>
      </c>
      <c r="F125" s="164">
        <f>F126</f>
        <v>2600000</v>
      </c>
      <c r="G125" s="218"/>
    </row>
    <row r="126" spans="1:7" s="204" customFormat="1" ht="15.75">
      <c r="A126" s="61" t="s">
        <v>517</v>
      </c>
      <c r="B126" s="126">
        <v>706</v>
      </c>
      <c r="C126" s="62" t="s">
        <v>722</v>
      </c>
      <c r="D126" s="62"/>
      <c r="E126" s="164">
        <f>E127</f>
        <v>2600000</v>
      </c>
      <c r="F126" s="164">
        <f>F127</f>
        <v>2600000</v>
      </c>
      <c r="G126" s="218"/>
    </row>
    <row r="127" spans="1:7" s="204" customFormat="1" ht="15.75">
      <c r="A127" s="61" t="s">
        <v>327</v>
      </c>
      <c r="B127" s="126">
        <v>706</v>
      </c>
      <c r="C127" s="62" t="s">
        <v>722</v>
      </c>
      <c r="D127" s="62" t="s">
        <v>328</v>
      </c>
      <c r="E127" s="164">
        <v>2600000</v>
      </c>
      <c r="F127" s="164">
        <v>2600000</v>
      </c>
      <c r="G127" s="218"/>
    </row>
    <row r="128" spans="1:7" s="204" customFormat="1" ht="31.5">
      <c r="A128" s="61" t="s">
        <v>969</v>
      </c>
      <c r="B128" s="126">
        <v>706</v>
      </c>
      <c r="C128" s="62" t="s">
        <v>723</v>
      </c>
      <c r="D128" s="62"/>
      <c r="E128" s="164">
        <v>0</v>
      </c>
      <c r="F128" s="164">
        <v>0</v>
      </c>
      <c r="G128" s="218"/>
    </row>
    <row r="129" spans="1:7" s="204" customFormat="1" ht="47.25">
      <c r="A129" s="61" t="s">
        <v>726</v>
      </c>
      <c r="B129" s="126">
        <v>706</v>
      </c>
      <c r="C129" s="62" t="s">
        <v>724</v>
      </c>
      <c r="D129" s="62"/>
      <c r="E129" s="164">
        <f>E130</f>
        <v>1000000</v>
      </c>
      <c r="F129" s="164">
        <f>F130</f>
        <v>1000000</v>
      </c>
      <c r="G129" s="218"/>
    </row>
    <row r="130" spans="1:7" s="204" customFormat="1" ht="15.75">
      <c r="A130" s="61" t="s">
        <v>74</v>
      </c>
      <c r="B130" s="126">
        <v>706</v>
      </c>
      <c r="C130" s="62" t="s">
        <v>973</v>
      </c>
      <c r="D130" s="62"/>
      <c r="E130" s="164">
        <f>E131+E132</f>
        <v>1000000</v>
      </c>
      <c r="F130" s="164">
        <f>F131+F132</f>
        <v>1000000</v>
      </c>
      <c r="G130" s="218"/>
    </row>
    <row r="131" spans="1:7" s="204" customFormat="1" ht="31.5">
      <c r="A131" s="61" t="s">
        <v>350</v>
      </c>
      <c r="B131" s="126">
        <v>706</v>
      </c>
      <c r="C131" s="62" t="s">
        <v>973</v>
      </c>
      <c r="D131" s="62" t="s">
        <v>326</v>
      </c>
      <c r="E131" s="164">
        <v>500000</v>
      </c>
      <c r="F131" s="164">
        <v>500000</v>
      </c>
      <c r="G131" s="218"/>
    </row>
    <row r="132" spans="1:7" s="204" customFormat="1" ht="15.75">
      <c r="A132" s="61" t="s">
        <v>327</v>
      </c>
      <c r="B132" s="126">
        <v>706</v>
      </c>
      <c r="C132" s="62" t="s">
        <v>973</v>
      </c>
      <c r="D132" s="62" t="s">
        <v>328</v>
      </c>
      <c r="E132" s="164">
        <v>500000</v>
      </c>
      <c r="F132" s="164">
        <v>500000</v>
      </c>
      <c r="G132" s="218"/>
    </row>
    <row r="133" spans="1:7" s="204" customFormat="1" ht="47.25" customHeight="1">
      <c r="A133" s="61" t="s">
        <v>487</v>
      </c>
      <c r="B133" s="126">
        <v>706</v>
      </c>
      <c r="C133" s="62" t="s">
        <v>725</v>
      </c>
      <c r="D133" s="62"/>
      <c r="E133" s="164">
        <f>E134</f>
        <v>2968000</v>
      </c>
      <c r="F133" s="164">
        <f>F134</f>
        <v>2968000</v>
      </c>
      <c r="G133" s="218"/>
    </row>
    <row r="134" spans="1:7" s="204" customFormat="1" ht="31.5">
      <c r="A134" s="61" t="s">
        <v>329</v>
      </c>
      <c r="B134" s="126">
        <v>706</v>
      </c>
      <c r="C134" s="62" t="s">
        <v>974</v>
      </c>
      <c r="D134" s="62"/>
      <c r="E134" s="164">
        <f>E135</f>
        <v>2968000</v>
      </c>
      <c r="F134" s="164">
        <f>F135</f>
        <v>2968000</v>
      </c>
      <c r="G134" s="218"/>
    </row>
    <row r="135" spans="1:7" s="204" customFormat="1" ht="31.5">
      <c r="A135" s="61" t="s">
        <v>332</v>
      </c>
      <c r="B135" s="126">
        <v>706</v>
      </c>
      <c r="C135" s="62" t="s">
        <v>974</v>
      </c>
      <c r="D135" s="62" t="s">
        <v>333</v>
      </c>
      <c r="E135" s="164">
        <v>2968000</v>
      </c>
      <c r="F135" s="164">
        <v>2968000</v>
      </c>
      <c r="G135" s="218"/>
    </row>
    <row r="136" spans="1:7" s="204" customFormat="1" ht="31.5" customHeight="1">
      <c r="A136" s="61" t="s">
        <v>971</v>
      </c>
      <c r="B136" s="126">
        <v>706</v>
      </c>
      <c r="C136" s="62" t="s">
        <v>727</v>
      </c>
      <c r="D136" s="62"/>
      <c r="E136" s="164">
        <v>0</v>
      </c>
      <c r="F136" s="164">
        <v>0</v>
      </c>
      <c r="G136" s="218"/>
    </row>
    <row r="137" spans="1:7" s="204" customFormat="1" ht="31.5" customHeight="1">
      <c r="A137" s="61" t="s">
        <v>994</v>
      </c>
      <c r="B137" s="126">
        <v>706</v>
      </c>
      <c r="C137" s="62" t="s">
        <v>972</v>
      </c>
      <c r="D137" s="62"/>
      <c r="E137" s="164">
        <v>0</v>
      </c>
      <c r="F137" s="164">
        <v>0</v>
      </c>
      <c r="G137" s="218"/>
    </row>
    <row r="138" spans="1:7" ht="31.5">
      <c r="A138" s="61" t="s">
        <v>58</v>
      </c>
      <c r="B138" s="126">
        <v>706</v>
      </c>
      <c r="C138" s="62" t="s">
        <v>991</v>
      </c>
      <c r="D138" s="62"/>
      <c r="E138" s="164">
        <f>E139+E141</f>
        <v>2187300</v>
      </c>
      <c r="F138" s="164">
        <f>F139+F141</f>
        <v>2187300</v>
      </c>
      <c r="G138" s="218"/>
    </row>
    <row r="139" spans="1:7" s="204" customFormat="1" ht="56.25" customHeight="1">
      <c r="A139" s="61" t="s">
        <v>357</v>
      </c>
      <c r="B139" s="126">
        <v>706</v>
      </c>
      <c r="C139" s="62" t="s">
        <v>992</v>
      </c>
      <c r="D139" s="62"/>
      <c r="E139" s="164">
        <f>E140</f>
        <v>592400</v>
      </c>
      <c r="F139" s="164">
        <f>F140</f>
        <v>592400</v>
      </c>
      <c r="G139" s="218"/>
    </row>
    <row r="140" spans="1:7" s="204" customFormat="1" ht="31.5">
      <c r="A140" s="61" t="s">
        <v>350</v>
      </c>
      <c r="B140" s="126">
        <v>706</v>
      </c>
      <c r="C140" s="62" t="s">
        <v>992</v>
      </c>
      <c r="D140" s="62" t="s">
        <v>326</v>
      </c>
      <c r="E140" s="164">
        <v>592400</v>
      </c>
      <c r="F140" s="164">
        <v>592400</v>
      </c>
      <c r="G140" s="218"/>
    </row>
    <row r="141" spans="1:7" s="204" customFormat="1" ht="51" customHeight="1">
      <c r="A141" s="61" t="s">
        <v>686</v>
      </c>
      <c r="B141" s="126">
        <v>706</v>
      </c>
      <c r="C141" s="62" t="s">
        <v>993</v>
      </c>
      <c r="D141" s="62"/>
      <c r="E141" s="164">
        <f>E142</f>
        <v>1594900</v>
      </c>
      <c r="F141" s="164">
        <f>F142</f>
        <v>1594900</v>
      </c>
      <c r="G141" s="218"/>
    </row>
    <row r="142" spans="1:7" s="204" customFormat="1" ht="33" customHeight="1">
      <c r="A142" s="61" t="s">
        <v>350</v>
      </c>
      <c r="B142" s="126">
        <v>706</v>
      </c>
      <c r="C142" s="62" t="s">
        <v>993</v>
      </c>
      <c r="D142" s="62" t="s">
        <v>326</v>
      </c>
      <c r="E142" s="164">
        <v>1594900</v>
      </c>
      <c r="F142" s="164">
        <v>1594900</v>
      </c>
      <c r="G142" s="218"/>
    </row>
    <row r="143" spans="1:7" s="204" customFormat="1" ht="47.25">
      <c r="A143" s="148" t="s">
        <v>2</v>
      </c>
      <c r="B143" s="235">
        <v>706</v>
      </c>
      <c r="C143" s="203" t="s">
        <v>155</v>
      </c>
      <c r="D143" s="203"/>
      <c r="E143" s="169">
        <f>E144+E157</f>
        <v>142302417.57</v>
      </c>
      <c r="F143" s="169">
        <f>F144+F157</f>
        <v>142316317.57</v>
      </c>
      <c r="G143" s="218"/>
    </row>
    <row r="144" spans="1:7" s="204" customFormat="1" ht="47.25">
      <c r="A144" s="61" t="s">
        <v>157</v>
      </c>
      <c r="B144" s="126">
        <v>706</v>
      </c>
      <c r="C144" s="62" t="s">
        <v>156</v>
      </c>
      <c r="D144" s="62"/>
      <c r="E144" s="164">
        <f>E150+E152+E147+E154+E145</f>
        <v>98511717.57</v>
      </c>
      <c r="F144" s="164">
        <f>F150+F152+F147+F154+F145</f>
        <v>98512017.57</v>
      </c>
      <c r="G144" s="218"/>
    </row>
    <row r="145" spans="1:7" s="204" customFormat="1" ht="15.75">
      <c r="A145" s="61" t="s">
        <v>999</v>
      </c>
      <c r="B145" s="126">
        <v>706</v>
      </c>
      <c r="C145" s="62" t="s">
        <v>1000</v>
      </c>
      <c r="D145" s="62"/>
      <c r="E145" s="164">
        <f>E146</f>
        <v>435717.57</v>
      </c>
      <c r="F145" s="164">
        <f>F146</f>
        <v>435717.57</v>
      </c>
      <c r="G145" s="218"/>
    </row>
    <row r="146" spans="1:7" s="204" customFormat="1" ht="31.5">
      <c r="A146" s="61" t="s">
        <v>332</v>
      </c>
      <c r="B146" s="126">
        <v>706</v>
      </c>
      <c r="C146" s="62" t="s">
        <v>1000</v>
      </c>
      <c r="D146" s="62" t="s">
        <v>333</v>
      </c>
      <c r="E146" s="164">
        <v>435717.57</v>
      </c>
      <c r="F146" s="164">
        <v>435717.57</v>
      </c>
      <c r="G146" s="218"/>
    </row>
    <row r="147" spans="1:7" s="204" customFormat="1" ht="78.75">
      <c r="A147" s="61" t="s">
        <v>411</v>
      </c>
      <c r="B147" s="126">
        <v>706</v>
      </c>
      <c r="C147" s="62" t="s">
        <v>37</v>
      </c>
      <c r="D147" s="62"/>
      <c r="E147" s="164">
        <f>E149+E148</f>
        <v>29544000</v>
      </c>
      <c r="F147" s="164">
        <f>F149+F148</f>
        <v>30515300</v>
      </c>
      <c r="G147" s="218"/>
    </row>
    <row r="148" spans="1:7" s="204" customFormat="1" ht="15.75">
      <c r="A148" s="61" t="s">
        <v>253</v>
      </c>
      <c r="B148" s="126">
        <v>706</v>
      </c>
      <c r="C148" s="62" t="s">
        <v>37</v>
      </c>
      <c r="D148" s="62" t="s">
        <v>335</v>
      </c>
      <c r="E148" s="164">
        <v>7851000</v>
      </c>
      <c r="F148" s="164">
        <v>8151000</v>
      </c>
      <c r="G148" s="218"/>
    </row>
    <row r="149" spans="1:7" ht="31.5">
      <c r="A149" s="61" t="s">
        <v>332</v>
      </c>
      <c r="B149" s="126">
        <v>706</v>
      </c>
      <c r="C149" s="62" t="s">
        <v>37</v>
      </c>
      <c r="D149" s="62" t="s">
        <v>333</v>
      </c>
      <c r="E149" s="164">
        <v>21693000</v>
      </c>
      <c r="F149" s="164">
        <v>22364300</v>
      </c>
      <c r="G149" s="218"/>
    </row>
    <row r="150" spans="1:7" ht="15.75">
      <c r="A150" s="61" t="s">
        <v>347</v>
      </c>
      <c r="B150" s="126">
        <v>706</v>
      </c>
      <c r="C150" s="62" t="s">
        <v>158</v>
      </c>
      <c r="D150" s="62"/>
      <c r="E150" s="164">
        <f>E151</f>
        <v>41482000</v>
      </c>
      <c r="F150" s="164">
        <f>F151</f>
        <v>40782000</v>
      </c>
      <c r="G150" s="218"/>
    </row>
    <row r="151" spans="1:7" ht="34.5" customHeight="1">
      <c r="A151" s="61" t="s">
        <v>332</v>
      </c>
      <c r="B151" s="126">
        <v>706</v>
      </c>
      <c r="C151" s="62" t="s">
        <v>158</v>
      </c>
      <c r="D151" s="62" t="s">
        <v>333</v>
      </c>
      <c r="E151" s="164">
        <v>41482000</v>
      </c>
      <c r="F151" s="164">
        <v>40782000</v>
      </c>
      <c r="G151" s="218"/>
    </row>
    <row r="152" spans="1:7" ht="15.75">
      <c r="A152" s="61" t="s">
        <v>279</v>
      </c>
      <c r="B152" s="126">
        <v>706</v>
      </c>
      <c r="C152" s="62" t="s">
        <v>159</v>
      </c>
      <c r="D152" s="62"/>
      <c r="E152" s="164">
        <f>E153</f>
        <v>26330000</v>
      </c>
      <c r="F152" s="164">
        <f>F153</f>
        <v>26059000</v>
      </c>
      <c r="G152" s="218"/>
    </row>
    <row r="153" spans="1:7" ht="31.5">
      <c r="A153" s="61" t="s">
        <v>332</v>
      </c>
      <c r="B153" s="126">
        <v>706</v>
      </c>
      <c r="C153" s="62" t="s">
        <v>159</v>
      </c>
      <c r="D153" s="62" t="s">
        <v>333</v>
      </c>
      <c r="E153" s="164">
        <v>26330000</v>
      </c>
      <c r="F153" s="164">
        <v>26059000</v>
      </c>
      <c r="G153" s="218"/>
    </row>
    <row r="154" spans="1:7" ht="15.75">
      <c r="A154" s="61" t="s">
        <v>348</v>
      </c>
      <c r="B154" s="126">
        <v>706</v>
      </c>
      <c r="C154" s="62" t="s">
        <v>160</v>
      </c>
      <c r="D154" s="62"/>
      <c r="E154" s="164">
        <f>E155+E156</f>
        <v>720000</v>
      </c>
      <c r="F154" s="164">
        <f>F155+F156</f>
        <v>720000</v>
      </c>
      <c r="G154" s="218"/>
    </row>
    <row r="155" spans="1:7" ht="31.5">
      <c r="A155" s="61" t="s">
        <v>350</v>
      </c>
      <c r="B155" s="126">
        <v>706</v>
      </c>
      <c r="C155" s="62" t="s">
        <v>160</v>
      </c>
      <c r="D155" s="62" t="s">
        <v>326</v>
      </c>
      <c r="E155" s="164">
        <v>570000</v>
      </c>
      <c r="F155" s="164">
        <v>570000</v>
      </c>
      <c r="G155" s="218"/>
    </row>
    <row r="156" spans="1:7" ht="15.75">
      <c r="A156" s="61" t="s">
        <v>337</v>
      </c>
      <c r="B156" s="126">
        <v>706</v>
      </c>
      <c r="C156" s="62" t="s">
        <v>160</v>
      </c>
      <c r="D156" s="62" t="s">
        <v>336</v>
      </c>
      <c r="E156" s="164">
        <v>150000</v>
      </c>
      <c r="F156" s="164">
        <v>150000</v>
      </c>
      <c r="G156" s="218"/>
    </row>
    <row r="157" spans="1:7" ht="31.5">
      <c r="A157" s="61" t="s">
        <v>4</v>
      </c>
      <c r="B157" s="126">
        <v>706</v>
      </c>
      <c r="C157" s="62" t="s">
        <v>161</v>
      </c>
      <c r="D157" s="62"/>
      <c r="E157" s="164">
        <f>E160+E158</f>
        <v>43790700</v>
      </c>
      <c r="F157" s="164">
        <f>F160+F158</f>
        <v>43804300</v>
      </c>
      <c r="G157" s="218"/>
    </row>
    <row r="158" spans="1:7" ht="47.25">
      <c r="A158" s="61" t="s">
        <v>410</v>
      </c>
      <c r="B158" s="126">
        <v>706</v>
      </c>
      <c r="C158" s="62" t="s">
        <v>36</v>
      </c>
      <c r="D158" s="62"/>
      <c r="E158" s="164">
        <f>E159</f>
        <v>10334700</v>
      </c>
      <c r="F158" s="164">
        <f>F159</f>
        <v>10608300</v>
      </c>
      <c r="G158" s="218"/>
    </row>
    <row r="159" spans="1:7" ht="31.5">
      <c r="A159" s="61" t="s">
        <v>332</v>
      </c>
      <c r="B159" s="126">
        <v>706</v>
      </c>
      <c r="C159" s="62" t="s">
        <v>36</v>
      </c>
      <c r="D159" s="62" t="s">
        <v>333</v>
      </c>
      <c r="E159" s="164">
        <v>10334700</v>
      </c>
      <c r="F159" s="164">
        <v>10608300</v>
      </c>
      <c r="G159" s="218"/>
    </row>
    <row r="160" spans="1:7" ht="15.75">
      <c r="A160" s="61" t="s">
        <v>116</v>
      </c>
      <c r="B160" s="126">
        <v>706</v>
      </c>
      <c r="C160" s="62" t="s">
        <v>162</v>
      </c>
      <c r="D160" s="62"/>
      <c r="E160" s="164">
        <f>E161</f>
        <v>33456000</v>
      </c>
      <c r="F160" s="164">
        <f>F161</f>
        <v>33196000</v>
      </c>
      <c r="G160" s="218"/>
    </row>
    <row r="161" spans="1:7" ht="31.5">
      <c r="A161" s="61" t="s">
        <v>332</v>
      </c>
      <c r="B161" s="126">
        <v>706</v>
      </c>
      <c r="C161" s="62" t="s">
        <v>162</v>
      </c>
      <c r="D161" s="62" t="s">
        <v>333</v>
      </c>
      <c r="E161" s="164">
        <v>33456000</v>
      </c>
      <c r="F161" s="164">
        <v>33196000</v>
      </c>
      <c r="G161" s="218"/>
    </row>
    <row r="162" spans="1:7" ht="47.25">
      <c r="A162" s="148" t="s">
        <v>728</v>
      </c>
      <c r="B162" s="235">
        <v>706</v>
      </c>
      <c r="C162" s="203" t="s">
        <v>163</v>
      </c>
      <c r="D162" s="203"/>
      <c r="E162" s="169">
        <f>E163+E168+E175+E181+E180+E184+E189</f>
        <v>100534400</v>
      </c>
      <c r="F162" s="169">
        <f>F163+F168+F175+F181+F180+F184+F189</f>
        <v>100616500</v>
      </c>
      <c r="G162" s="218"/>
    </row>
    <row r="163" spans="1:7" ht="31.5">
      <c r="A163" s="61" t="s">
        <v>164</v>
      </c>
      <c r="B163" s="126">
        <v>706</v>
      </c>
      <c r="C163" s="62" t="s">
        <v>165</v>
      </c>
      <c r="D163" s="62"/>
      <c r="E163" s="164">
        <f>E164</f>
        <v>4627000</v>
      </c>
      <c r="F163" s="164">
        <f>F164</f>
        <v>4627000</v>
      </c>
      <c r="G163" s="218"/>
    </row>
    <row r="164" spans="1:7" ht="15.75">
      <c r="A164" s="61" t="s">
        <v>351</v>
      </c>
      <c r="B164" s="126">
        <v>706</v>
      </c>
      <c r="C164" s="62" t="s">
        <v>166</v>
      </c>
      <c r="D164" s="62"/>
      <c r="E164" s="164">
        <f>E165+E166+E167</f>
        <v>4627000</v>
      </c>
      <c r="F164" s="164">
        <f>F165+F166+F167</f>
        <v>4627000</v>
      </c>
      <c r="G164" s="218"/>
    </row>
    <row r="165" spans="1:7" ht="63.75" customHeight="1">
      <c r="A165" s="61" t="s">
        <v>324</v>
      </c>
      <c r="B165" s="126">
        <v>706</v>
      </c>
      <c r="C165" s="62" t="s">
        <v>166</v>
      </c>
      <c r="D165" s="62" t="s">
        <v>325</v>
      </c>
      <c r="E165" s="164">
        <v>3656000</v>
      </c>
      <c r="F165" s="164">
        <v>3656000</v>
      </c>
      <c r="G165" s="218"/>
    </row>
    <row r="166" spans="1:7" ht="31.5">
      <c r="A166" s="61" t="s">
        <v>350</v>
      </c>
      <c r="B166" s="126">
        <v>706</v>
      </c>
      <c r="C166" s="62" t="s">
        <v>166</v>
      </c>
      <c r="D166" s="62" t="s">
        <v>326</v>
      </c>
      <c r="E166" s="164">
        <v>723000</v>
      </c>
      <c r="F166" s="164">
        <v>723000</v>
      </c>
      <c r="G166" s="218"/>
    </row>
    <row r="167" spans="1:7" ht="15.75">
      <c r="A167" s="61" t="s">
        <v>327</v>
      </c>
      <c r="B167" s="126">
        <v>706</v>
      </c>
      <c r="C167" s="62" t="s">
        <v>166</v>
      </c>
      <c r="D167" s="62" t="s">
        <v>328</v>
      </c>
      <c r="E167" s="164">
        <v>248000</v>
      </c>
      <c r="F167" s="164">
        <v>248000</v>
      </c>
      <c r="G167" s="218"/>
    </row>
    <row r="168" spans="1:7" ht="47.25">
      <c r="A168" s="61" t="s">
        <v>729</v>
      </c>
      <c r="B168" s="126">
        <v>706</v>
      </c>
      <c r="C168" s="62" t="s">
        <v>167</v>
      </c>
      <c r="D168" s="62"/>
      <c r="E168" s="164">
        <f>E169+E173</f>
        <v>82163000</v>
      </c>
      <c r="F168" s="164">
        <f>F169+F173</f>
        <v>82163000</v>
      </c>
      <c r="G168" s="218"/>
    </row>
    <row r="169" spans="1:7" ht="15.75">
      <c r="A169" s="61" t="s">
        <v>351</v>
      </c>
      <c r="B169" s="126">
        <v>706</v>
      </c>
      <c r="C169" s="62" t="s">
        <v>168</v>
      </c>
      <c r="D169" s="62"/>
      <c r="E169" s="164">
        <f>E170+E171+E172</f>
        <v>78892000</v>
      </c>
      <c r="F169" s="164">
        <f>F170+F171+F172</f>
        <v>78892000</v>
      </c>
      <c r="G169" s="218"/>
    </row>
    <row r="170" spans="1:7" ht="63" customHeight="1">
      <c r="A170" s="61" t="s">
        <v>324</v>
      </c>
      <c r="B170" s="126">
        <v>706</v>
      </c>
      <c r="C170" s="62" t="s">
        <v>168</v>
      </c>
      <c r="D170" s="62" t="s">
        <v>325</v>
      </c>
      <c r="E170" s="164">
        <v>60955000</v>
      </c>
      <c r="F170" s="164">
        <v>60955000</v>
      </c>
      <c r="G170" s="218"/>
    </row>
    <row r="171" spans="1:7" ht="31.5">
      <c r="A171" s="61" t="s">
        <v>350</v>
      </c>
      <c r="B171" s="126">
        <v>706</v>
      </c>
      <c r="C171" s="62" t="s">
        <v>168</v>
      </c>
      <c r="D171" s="62" t="s">
        <v>326</v>
      </c>
      <c r="E171" s="164">
        <v>17467000</v>
      </c>
      <c r="F171" s="164">
        <v>17467000</v>
      </c>
      <c r="G171" s="218"/>
    </row>
    <row r="172" spans="1:7" ht="15.75">
      <c r="A172" s="61" t="s">
        <v>327</v>
      </c>
      <c r="B172" s="126">
        <v>706</v>
      </c>
      <c r="C172" s="62" t="s">
        <v>168</v>
      </c>
      <c r="D172" s="62" t="s">
        <v>328</v>
      </c>
      <c r="E172" s="164">
        <v>470000</v>
      </c>
      <c r="F172" s="164">
        <v>470000</v>
      </c>
      <c r="G172" s="218"/>
    </row>
    <row r="173" spans="1:7" ht="31.5">
      <c r="A173" s="61" t="s">
        <v>30</v>
      </c>
      <c r="B173" s="126">
        <v>706</v>
      </c>
      <c r="C173" s="62" t="s">
        <v>169</v>
      </c>
      <c r="D173" s="62"/>
      <c r="E173" s="164">
        <f>E174</f>
        <v>3271000</v>
      </c>
      <c r="F173" s="164">
        <f>F174</f>
        <v>3271000</v>
      </c>
      <c r="G173" s="218"/>
    </row>
    <row r="174" spans="1:7" ht="63.75" customHeight="1">
      <c r="A174" s="61" t="s">
        <v>324</v>
      </c>
      <c r="B174" s="126">
        <v>706</v>
      </c>
      <c r="C174" s="62" t="s">
        <v>169</v>
      </c>
      <c r="D174" s="62" t="s">
        <v>325</v>
      </c>
      <c r="E174" s="164">
        <v>3271000</v>
      </c>
      <c r="F174" s="164">
        <v>3271000</v>
      </c>
      <c r="G174" s="218"/>
    </row>
    <row r="175" spans="1:7" ht="49.5" customHeight="1">
      <c r="A175" s="61" t="s">
        <v>730</v>
      </c>
      <c r="B175" s="126">
        <v>706</v>
      </c>
      <c r="C175" s="62" t="s">
        <v>170</v>
      </c>
      <c r="D175" s="62"/>
      <c r="E175" s="164">
        <f>E176+E178</f>
        <v>2417400</v>
      </c>
      <c r="F175" s="164">
        <f>F176+F178</f>
        <v>2499500</v>
      </c>
      <c r="G175" s="218"/>
    </row>
    <row r="176" spans="1:7" ht="31.5">
      <c r="A176" s="61" t="s">
        <v>355</v>
      </c>
      <c r="B176" s="126">
        <v>706</v>
      </c>
      <c r="C176" s="62" t="s">
        <v>171</v>
      </c>
      <c r="D176" s="62"/>
      <c r="E176" s="164">
        <f>E177</f>
        <v>2402100</v>
      </c>
      <c r="F176" s="164">
        <f>F177</f>
        <v>2486000</v>
      </c>
      <c r="G176" s="218"/>
    </row>
    <row r="177" spans="1:7" ht="15.75">
      <c r="A177" s="61" t="s">
        <v>253</v>
      </c>
      <c r="B177" s="126">
        <v>706</v>
      </c>
      <c r="C177" s="62" t="s">
        <v>171</v>
      </c>
      <c r="D177" s="62" t="s">
        <v>335</v>
      </c>
      <c r="E177" s="164">
        <v>2402100</v>
      </c>
      <c r="F177" s="164">
        <v>2486000</v>
      </c>
      <c r="G177" s="218"/>
    </row>
    <row r="178" spans="1:7" ht="47.25">
      <c r="A178" s="61" t="s">
        <v>455</v>
      </c>
      <c r="B178" s="126">
        <v>706</v>
      </c>
      <c r="C178" s="62" t="s">
        <v>456</v>
      </c>
      <c r="D178" s="62"/>
      <c r="E178" s="164">
        <f>E179</f>
        <v>15300</v>
      </c>
      <c r="F178" s="164">
        <f>F179</f>
        <v>13500</v>
      </c>
      <c r="G178" s="218"/>
    </row>
    <row r="179" spans="1:7" ht="31.5">
      <c r="A179" s="61" t="s">
        <v>350</v>
      </c>
      <c r="B179" s="126">
        <v>706</v>
      </c>
      <c r="C179" s="62" t="s">
        <v>456</v>
      </c>
      <c r="D179" s="62" t="s">
        <v>326</v>
      </c>
      <c r="E179" s="164">
        <v>15300</v>
      </c>
      <c r="F179" s="164">
        <v>13500</v>
      </c>
      <c r="G179" s="218"/>
    </row>
    <row r="180" spans="1:7" ht="31.5">
      <c r="A180" s="61" t="s">
        <v>1153</v>
      </c>
      <c r="B180" s="126">
        <v>706</v>
      </c>
      <c r="C180" s="62" t="s">
        <v>457</v>
      </c>
      <c r="D180" s="62"/>
      <c r="E180" s="164">
        <v>0</v>
      </c>
      <c r="F180" s="164">
        <v>0</v>
      </c>
      <c r="G180" s="218"/>
    </row>
    <row r="181" spans="1:7" ht="47.25" customHeight="1">
      <c r="A181" s="61" t="s">
        <v>956</v>
      </c>
      <c r="B181" s="126">
        <v>706</v>
      </c>
      <c r="C181" s="62" t="s">
        <v>396</v>
      </c>
      <c r="D181" s="62"/>
      <c r="E181" s="164">
        <f>E182</f>
        <v>2700000</v>
      </c>
      <c r="F181" s="164">
        <f>F182</f>
        <v>2700000</v>
      </c>
      <c r="G181" s="218"/>
    </row>
    <row r="182" spans="1:7" ht="15.75">
      <c r="A182" s="61" t="s">
        <v>79</v>
      </c>
      <c r="B182" s="126">
        <v>706</v>
      </c>
      <c r="C182" s="62" t="s">
        <v>953</v>
      </c>
      <c r="D182" s="62"/>
      <c r="E182" s="164">
        <f>E183</f>
        <v>2700000</v>
      </c>
      <c r="F182" s="164">
        <f>F183</f>
        <v>2700000</v>
      </c>
      <c r="G182" s="218"/>
    </row>
    <row r="183" spans="1:7" ht="15.75">
      <c r="A183" s="61" t="s">
        <v>337</v>
      </c>
      <c r="B183" s="126">
        <v>706</v>
      </c>
      <c r="C183" s="62" t="s">
        <v>953</v>
      </c>
      <c r="D183" s="62" t="s">
        <v>336</v>
      </c>
      <c r="E183" s="164">
        <v>2700000</v>
      </c>
      <c r="F183" s="164">
        <v>2700000</v>
      </c>
      <c r="G183" s="218"/>
    </row>
    <row r="184" spans="1:7" ht="47.25">
      <c r="A184" s="61" t="s">
        <v>731</v>
      </c>
      <c r="B184" s="126">
        <v>706</v>
      </c>
      <c r="C184" s="62" t="s">
        <v>464</v>
      </c>
      <c r="D184" s="62"/>
      <c r="E184" s="164">
        <f>E186+E187</f>
        <v>4777000</v>
      </c>
      <c r="F184" s="164">
        <f>F186+F187</f>
        <v>4777000</v>
      </c>
      <c r="G184" s="218"/>
    </row>
    <row r="185" spans="1:7" ht="15.75">
      <c r="A185" s="61" t="s">
        <v>330</v>
      </c>
      <c r="B185" s="126">
        <v>706</v>
      </c>
      <c r="C185" s="62" t="s">
        <v>954</v>
      </c>
      <c r="D185" s="62"/>
      <c r="E185" s="164">
        <f>E186</f>
        <v>3670000</v>
      </c>
      <c r="F185" s="164">
        <f>F186</f>
        <v>3670000</v>
      </c>
      <c r="G185" s="218"/>
    </row>
    <row r="186" spans="1:7" ht="31.5">
      <c r="A186" s="61" t="s">
        <v>350</v>
      </c>
      <c r="B186" s="126">
        <v>706</v>
      </c>
      <c r="C186" s="62" t="s">
        <v>954</v>
      </c>
      <c r="D186" s="62" t="s">
        <v>326</v>
      </c>
      <c r="E186" s="164">
        <v>3670000</v>
      </c>
      <c r="F186" s="164">
        <v>3670000</v>
      </c>
      <c r="G186" s="218"/>
    </row>
    <row r="187" spans="1:7" ht="32.25" customHeight="1">
      <c r="A187" s="61" t="s">
        <v>331</v>
      </c>
      <c r="B187" s="126">
        <v>706</v>
      </c>
      <c r="C187" s="62" t="s">
        <v>955</v>
      </c>
      <c r="D187" s="62"/>
      <c r="E187" s="164">
        <f>E188</f>
        <v>1107000</v>
      </c>
      <c r="F187" s="164">
        <f>F188</f>
        <v>1107000</v>
      </c>
      <c r="G187" s="218"/>
    </row>
    <row r="188" spans="1:7" ht="31.5">
      <c r="A188" s="61" t="s">
        <v>350</v>
      </c>
      <c r="B188" s="126">
        <v>706</v>
      </c>
      <c r="C188" s="62" t="s">
        <v>955</v>
      </c>
      <c r="D188" s="62" t="s">
        <v>326</v>
      </c>
      <c r="E188" s="164">
        <v>1107000</v>
      </c>
      <c r="F188" s="164">
        <v>1107000</v>
      </c>
      <c r="G188" s="218"/>
    </row>
    <row r="189" spans="1:7" ht="31.5">
      <c r="A189" s="61" t="s">
        <v>197</v>
      </c>
      <c r="B189" s="126">
        <v>706</v>
      </c>
      <c r="C189" s="62" t="s">
        <v>498</v>
      </c>
      <c r="D189" s="62"/>
      <c r="E189" s="164">
        <f>E192+E194+E190</f>
        <v>3850000</v>
      </c>
      <c r="F189" s="164">
        <f>F192+F194+F190</f>
        <v>3850000</v>
      </c>
      <c r="G189" s="218"/>
    </row>
    <row r="190" spans="1:7" ht="31.5">
      <c r="A190" s="61" t="s">
        <v>315</v>
      </c>
      <c r="B190" s="126">
        <v>706</v>
      </c>
      <c r="C190" s="62" t="s">
        <v>952</v>
      </c>
      <c r="D190" s="62"/>
      <c r="E190" s="164">
        <f>E191</f>
        <v>1350000</v>
      </c>
      <c r="F190" s="164">
        <f>F191</f>
        <v>1350000</v>
      </c>
      <c r="G190" s="218"/>
    </row>
    <row r="191" spans="1:7" ht="31.5">
      <c r="A191" s="61" t="s">
        <v>350</v>
      </c>
      <c r="B191" s="126">
        <v>706</v>
      </c>
      <c r="C191" s="62" t="s">
        <v>952</v>
      </c>
      <c r="D191" s="62" t="s">
        <v>326</v>
      </c>
      <c r="E191" s="164">
        <v>1350000</v>
      </c>
      <c r="F191" s="164">
        <v>1350000</v>
      </c>
      <c r="G191" s="218"/>
    </row>
    <row r="192" spans="1:7" ht="31.5">
      <c r="A192" s="61" t="s">
        <v>67</v>
      </c>
      <c r="B192" s="126">
        <v>706</v>
      </c>
      <c r="C192" s="62" t="s">
        <v>950</v>
      </c>
      <c r="D192" s="62"/>
      <c r="E192" s="164">
        <f>E193</f>
        <v>500000</v>
      </c>
      <c r="F192" s="164">
        <f>F193</f>
        <v>500000</v>
      </c>
      <c r="G192" s="218"/>
    </row>
    <row r="193" spans="1:7" ht="31.5">
      <c r="A193" s="61" t="s">
        <v>350</v>
      </c>
      <c r="B193" s="126">
        <v>706</v>
      </c>
      <c r="C193" s="62" t="s">
        <v>950</v>
      </c>
      <c r="D193" s="62" t="s">
        <v>326</v>
      </c>
      <c r="E193" s="164">
        <v>500000</v>
      </c>
      <c r="F193" s="164">
        <v>500000</v>
      </c>
      <c r="G193" s="218"/>
    </row>
    <row r="194" spans="1:7" ht="15.75">
      <c r="A194" s="61" t="s">
        <v>206</v>
      </c>
      <c r="B194" s="126">
        <v>706</v>
      </c>
      <c r="C194" s="62" t="s">
        <v>951</v>
      </c>
      <c r="D194" s="62"/>
      <c r="E194" s="164">
        <f>E195</f>
        <v>2000000</v>
      </c>
      <c r="F194" s="164">
        <f>F195</f>
        <v>2000000</v>
      </c>
      <c r="G194" s="218"/>
    </row>
    <row r="195" spans="1:7" ht="31.5">
      <c r="A195" s="61" t="s">
        <v>350</v>
      </c>
      <c r="B195" s="126">
        <v>706</v>
      </c>
      <c r="C195" s="62" t="s">
        <v>951</v>
      </c>
      <c r="D195" s="62" t="s">
        <v>326</v>
      </c>
      <c r="E195" s="164">
        <v>2000000</v>
      </c>
      <c r="F195" s="164">
        <v>2000000</v>
      </c>
      <c r="G195" s="218"/>
    </row>
    <row r="196" spans="1:7" ht="63" customHeight="1">
      <c r="A196" s="148" t="s">
        <v>732</v>
      </c>
      <c r="B196" s="235">
        <v>706</v>
      </c>
      <c r="C196" s="203" t="s">
        <v>172</v>
      </c>
      <c r="D196" s="203"/>
      <c r="E196" s="169">
        <f>E201+E204+E208+E219+E197+E207</f>
        <v>65949602.68000001</v>
      </c>
      <c r="F196" s="169">
        <f>F201+F204+F208+F219+F197+F207</f>
        <v>65844873.13</v>
      </c>
      <c r="G196" s="218"/>
    </row>
    <row r="197" spans="1:7" ht="47.25">
      <c r="A197" s="61" t="s">
        <v>1154</v>
      </c>
      <c r="B197" s="126">
        <v>706</v>
      </c>
      <c r="C197" s="62" t="s">
        <v>173</v>
      </c>
      <c r="D197" s="62"/>
      <c r="E197" s="164">
        <f>E198</f>
        <v>1000000</v>
      </c>
      <c r="F197" s="164">
        <f>F198</f>
        <v>1000000</v>
      </c>
      <c r="G197" s="218"/>
    </row>
    <row r="198" spans="1:7" ht="31.5">
      <c r="A198" s="61" t="s">
        <v>218</v>
      </c>
      <c r="B198" s="126">
        <v>706</v>
      </c>
      <c r="C198" s="62" t="s">
        <v>733</v>
      </c>
      <c r="D198" s="62"/>
      <c r="E198" s="164">
        <f>E199</f>
        <v>1000000</v>
      </c>
      <c r="F198" s="164">
        <f>F199</f>
        <v>1000000</v>
      </c>
      <c r="G198" s="218"/>
    </row>
    <row r="199" spans="1:7" ht="31.5">
      <c r="A199" s="61" t="s">
        <v>111</v>
      </c>
      <c r="B199" s="126">
        <v>706</v>
      </c>
      <c r="C199" s="62" t="s">
        <v>733</v>
      </c>
      <c r="D199" s="62" t="s">
        <v>339</v>
      </c>
      <c r="E199" s="164">
        <v>1000000</v>
      </c>
      <c r="F199" s="164">
        <v>1000000</v>
      </c>
      <c r="G199" s="218"/>
    </row>
    <row r="200" spans="1:7" ht="15.75">
      <c r="A200" s="61" t="s">
        <v>945</v>
      </c>
      <c r="B200" s="126">
        <v>706</v>
      </c>
      <c r="C200" s="62" t="s">
        <v>946</v>
      </c>
      <c r="D200" s="62"/>
      <c r="E200" s="164">
        <v>0</v>
      </c>
      <c r="F200" s="164">
        <v>0</v>
      </c>
      <c r="G200" s="218"/>
    </row>
    <row r="201" spans="1:7" ht="31.5">
      <c r="A201" s="61" t="s">
        <v>970</v>
      </c>
      <c r="B201" s="126">
        <v>706</v>
      </c>
      <c r="C201" s="62" t="s">
        <v>174</v>
      </c>
      <c r="D201" s="62"/>
      <c r="E201" s="164">
        <f>E202</f>
        <v>1675770.81</v>
      </c>
      <c r="F201" s="164">
        <f>F202</f>
        <v>1546270.81</v>
      </c>
      <c r="G201" s="218"/>
    </row>
    <row r="202" spans="1:7" ht="15.75">
      <c r="A202" s="61" t="s">
        <v>34</v>
      </c>
      <c r="B202" s="126">
        <v>706</v>
      </c>
      <c r="C202" s="62" t="s">
        <v>735</v>
      </c>
      <c r="D202" s="62"/>
      <c r="E202" s="164">
        <f>E203</f>
        <v>1675770.81</v>
      </c>
      <c r="F202" s="164">
        <f>F203</f>
        <v>1546270.81</v>
      </c>
      <c r="G202" s="218"/>
    </row>
    <row r="203" spans="1:7" ht="31.5">
      <c r="A203" s="61" t="s">
        <v>350</v>
      </c>
      <c r="B203" s="126">
        <v>706</v>
      </c>
      <c r="C203" s="62" t="s">
        <v>735</v>
      </c>
      <c r="D203" s="62" t="s">
        <v>326</v>
      </c>
      <c r="E203" s="164">
        <v>1675770.81</v>
      </c>
      <c r="F203" s="164">
        <v>1546270.81</v>
      </c>
      <c r="G203" s="218"/>
    </row>
    <row r="204" spans="1:7" ht="47.25" customHeight="1">
      <c r="A204" s="61" t="s">
        <v>533</v>
      </c>
      <c r="B204" s="126">
        <v>706</v>
      </c>
      <c r="C204" s="62" t="s">
        <v>175</v>
      </c>
      <c r="D204" s="62"/>
      <c r="E204" s="164">
        <f>E205</f>
        <v>1000000</v>
      </c>
      <c r="F204" s="164">
        <f>F205</f>
        <v>1000000</v>
      </c>
      <c r="G204" s="218"/>
    </row>
    <row r="205" spans="1:7" ht="15.75">
      <c r="A205" s="61" t="s">
        <v>518</v>
      </c>
      <c r="B205" s="126">
        <v>706</v>
      </c>
      <c r="C205" s="62" t="s">
        <v>519</v>
      </c>
      <c r="D205" s="62"/>
      <c r="E205" s="164">
        <f>E206</f>
        <v>1000000</v>
      </c>
      <c r="F205" s="164">
        <f>F206</f>
        <v>1000000</v>
      </c>
      <c r="G205" s="218"/>
    </row>
    <row r="206" spans="1:7" ht="31.5">
      <c r="A206" s="61" t="s">
        <v>350</v>
      </c>
      <c r="B206" s="126">
        <v>706</v>
      </c>
      <c r="C206" s="62" t="s">
        <v>519</v>
      </c>
      <c r="D206" s="62" t="s">
        <v>326</v>
      </c>
      <c r="E206" s="164">
        <v>1000000</v>
      </c>
      <c r="F206" s="164">
        <v>1000000</v>
      </c>
      <c r="G206" s="218"/>
    </row>
    <row r="207" spans="1:7" ht="31.5">
      <c r="A207" s="61" t="s">
        <v>177</v>
      </c>
      <c r="B207" s="126">
        <v>706</v>
      </c>
      <c r="C207" s="62" t="s">
        <v>959</v>
      </c>
      <c r="D207" s="62"/>
      <c r="E207" s="164">
        <v>0</v>
      </c>
      <c r="F207" s="164">
        <v>0</v>
      </c>
      <c r="G207" s="218"/>
    </row>
    <row r="208" spans="1:7" ht="47.25">
      <c r="A208" s="61" t="s">
        <v>179</v>
      </c>
      <c r="B208" s="126">
        <v>706</v>
      </c>
      <c r="C208" s="62" t="s">
        <v>178</v>
      </c>
      <c r="D208" s="62"/>
      <c r="E208" s="164">
        <f>E209+E211+E213+E215+E217</f>
        <v>51783831.870000005</v>
      </c>
      <c r="F208" s="164">
        <f>F209+F211+F213+F215+F217</f>
        <v>51808602.32</v>
      </c>
      <c r="G208" s="218"/>
    </row>
    <row r="209" spans="1:7" ht="15.75">
      <c r="A209" s="61" t="s">
        <v>395</v>
      </c>
      <c r="B209" s="126">
        <v>706</v>
      </c>
      <c r="C209" s="62" t="s">
        <v>961</v>
      </c>
      <c r="D209" s="62"/>
      <c r="E209" s="164">
        <f>E210</f>
        <v>8718870</v>
      </c>
      <c r="F209" s="164">
        <f>F210</f>
        <v>8698930</v>
      </c>
      <c r="G209" s="218"/>
    </row>
    <row r="210" spans="1:7" ht="15.75">
      <c r="A210" s="61" t="s">
        <v>337</v>
      </c>
      <c r="B210" s="126">
        <v>706</v>
      </c>
      <c r="C210" s="62" t="s">
        <v>961</v>
      </c>
      <c r="D210" s="62" t="s">
        <v>336</v>
      </c>
      <c r="E210" s="164">
        <v>8718870</v>
      </c>
      <c r="F210" s="164">
        <v>8698930</v>
      </c>
      <c r="G210" s="218"/>
    </row>
    <row r="211" spans="1:7" ht="63.75" customHeight="1">
      <c r="A211" s="61" t="s">
        <v>470</v>
      </c>
      <c r="B211" s="126">
        <v>706</v>
      </c>
      <c r="C211" s="62" t="s">
        <v>962</v>
      </c>
      <c r="D211" s="62"/>
      <c r="E211" s="164">
        <f>E212</f>
        <v>8942337.46</v>
      </c>
      <c r="F211" s="164">
        <f>F212</f>
        <v>8942337.46</v>
      </c>
      <c r="G211" s="218"/>
    </row>
    <row r="212" spans="1:7" ht="31.5">
      <c r="A212" s="61" t="s">
        <v>111</v>
      </c>
      <c r="B212" s="126">
        <v>706</v>
      </c>
      <c r="C212" s="62" t="s">
        <v>962</v>
      </c>
      <c r="D212" s="62" t="s">
        <v>339</v>
      </c>
      <c r="E212" s="164">
        <v>8942337.46</v>
      </c>
      <c r="F212" s="164">
        <v>8942337.46</v>
      </c>
      <c r="G212" s="218"/>
    </row>
    <row r="213" spans="1:7" ht="81.75" customHeight="1">
      <c r="A213" s="61" t="s">
        <v>290</v>
      </c>
      <c r="B213" s="126">
        <v>706</v>
      </c>
      <c r="C213" s="62" t="s">
        <v>963</v>
      </c>
      <c r="D213" s="62"/>
      <c r="E213" s="164">
        <f>E214</f>
        <v>500000</v>
      </c>
      <c r="F213" s="164">
        <f>F214</f>
        <v>500000</v>
      </c>
      <c r="G213" s="218"/>
    </row>
    <row r="214" spans="1:7" ht="15.75">
      <c r="A214" s="61" t="s">
        <v>337</v>
      </c>
      <c r="B214" s="126">
        <v>706</v>
      </c>
      <c r="C214" s="62" t="s">
        <v>963</v>
      </c>
      <c r="D214" s="62" t="s">
        <v>336</v>
      </c>
      <c r="E214" s="164">
        <v>500000</v>
      </c>
      <c r="F214" s="164">
        <v>500000</v>
      </c>
      <c r="G214" s="218"/>
    </row>
    <row r="215" spans="1:7" ht="78.75">
      <c r="A215" s="61" t="s">
        <v>463</v>
      </c>
      <c r="B215" s="126">
        <v>706</v>
      </c>
      <c r="C215" s="62" t="s">
        <v>964</v>
      </c>
      <c r="D215" s="62"/>
      <c r="E215" s="164">
        <f>E216</f>
        <v>1339800</v>
      </c>
      <c r="F215" s="164">
        <f>F216</f>
        <v>1339800</v>
      </c>
      <c r="G215" s="218"/>
    </row>
    <row r="216" spans="1:7" ht="31.5">
      <c r="A216" s="61" t="s">
        <v>111</v>
      </c>
      <c r="B216" s="126">
        <v>706</v>
      </c>
      <c r="C216" s="62" t="s">
        <v>964</v>
      </c>
      <c r="D216" s="62" t="s">
        <v>339</v>
      </c>
      <c r="E216" s="164">
        <v>1339800</v>
      </c>
      <c r="F216" s="164">
        <v>1339800</v>
      </c>
      <c r="G216" s="218"/>
    </row>
    <row r="217" spans="1:7" ht="81" customHeight="1">
      <c r="A217" s="61" t="s">
        <v>289</v>
      </c>
      <c r="B217" s="126">
        <v>706</v>
      </c>
      <c r="C217" s="62" t="s">
        <v>965</v>
      </c>
      <c r="D217" s="62"/>
      <c r="E217" s="164">
        <f>E218</f>
        <v>32282824.41</v>
      </c>
      <c r="F217" s="164">
        <f>F218</f>
        <v>32327534.86</v>
      </c>
      <c r="G217" s="218"/>
    </row>
    <row r="218" spans="1:7" ht="31.5">
      <c r="A218" s="61" t="s">
        <v>111</v>
      </c>
      <c r="B218" s="126">
        <v>706</v>
      </c>
      <c r="C218" s="62" t="s">
        <v>965</v>
      </c>
      <c r="D218" s="62" t="s">
        <v>339</v>
      </c>
      <c r="E218" s="164">
        <v>32282824.41</v>
      </c>
      <c r="F218" s="164">
        <v>32327534.86</v>
      </c>
      <c r="G218" s="218"/>
    </row>
    <row r="219" spans="1:7" ht="31.5">
      <c r="A219" s="61" t="s">
        <v>736</v>
      </c>
      <c r="B219" s="126">
        <v>706</v>
      </c>
      <c r="C219" s="62" t="s">
        <v>180</v>
      </c>
      <c r="D219" s="62"/>
      <c r="E219" s="164">
        <f>E220+E222+E224</f>
        <v>10490000</v>
      </c>
      <c r="F219" s="164">
        <f>F220+F222+F224</f>
        <v>10490000</v>
      </c>
      <c r="G219" s="218"/>
    </row>
    <row r="220" spans="1:7" s="204" customFormat="1" ht="15.75">
      <c r="A220" s="61" t="s">
        <v>219</v>
      </c>
      <c r="B220" s="126">
        <v>706</v>
      </c>
      <c r="C220" s="62" t="s">
        <v>966</v>
      </c>
      <c r="D220" s="62"/>
      <c r="E220" s="164">
        <f>E221</f>
        <v>1500000</v>
      </c>
      <c r="F220" s="164">
        <f>F221</f>
        <v>1500000</v>
      </c>
      <c r="G220" s="218"/>
    </row>
    <row r="221" spans="1:7" s="204" customFormat="1" ht="31.5">
      <c r="A221" s="61" t="s">
        <v>350</v>
      </c>
      <c r="B221" s="126">
        <v>706</v>
      </c>
      <c r="C221" s="62" t="s">
        <v>966</v>
      </c>
      <c r="D221" s="62" t="s">
        <v>326</v>
      </c>
      <c r="E221" s="164">
        <v>1500000</v>
      </c>
      <c r="F221" s="164">
        <v>1500000</v>
      </c>
      <c r="G221" s="218"/>
    </row>
    <row r="222" spans="1:7" s="204" customFormat="1" ht="32.25" customHeight="1">
      <c r="A222" s="61" t="s">
        <v>59</v>
      </c>
      <c r="B222" s="126">
        <v>706</v>
      </c>
      <c r="C222" s="62" t="s">
        <v>967</v>
      </c>
      <c r="D222" s="62"/>
      <c r="E222" s="164">
        <f>E223</f>
        <v>1500000</v>
      </c>
      <c r="F222" s="164">
        <f>F223</f>
        <v>1500000</v>
      </c>
      <c r="G222" s="218"/>
    </row>
    <row r="223" spans="1:7" s="204" customFormat="1" ht="31.5">
      <c r="A223" s="61" t="s">
        <v>350</v>
      </c>
      <c r="B223" s="126">
        <v>706</v>
      </c>
      <c r="C223" s="62" t="s">
        <v>967</v>
      </c>
      <c r="D223" s="62" t="s">
        <v>326</v>
      </c>
      <c r="E223" s="164">
        <v>1500000</v>
      </c>
      <c r="F223" s="164">
        <v>1500000</v>
      </c>
      <c r="G223" s="218"/>
    </row>
    <row r="224" spans="1:7" s="204" customFormat="1" ht="21.75" customHeight="1">
      <c r="A224" s="61" t="s">
        <v>540</v>
      </c>
      <c r="B224" s="126">
        <v>706</v>
      </c>
      <c r="C224" s="62" t="s">
        <v>968</v>
      </c>
      <c r="D224" s="62"/>
      <c r="E224" s="164">
        <f>E225</f>
        <v>7490000</v>
      </c>
      <c r="F224" s="164">
        <f>F225</f>
        <v>7490000</v>
      </c>
      <c r="G224" s="218"/>
    </row>
    <row r="225" spans="1:7" s="204" customFormat="1" ht="31.5">
      <c r="A225" s="61" t="s">
        <v>332</v>
      </c>
      <c r="B225" s="126">
        <v>706</v>
      </c>
      <c r="C225" s="62" t="s">
        <v>968</v>
      </c>
      <c r="D225" s="62" t="s">
        <v>333</v>
      </c>
      <c r="E225" s="164">
        <v>7490000</v>
      </c>
      <c r="F225" s="164">
        <v>7490000</v>
      </c>
      <c r="G225" s="218"/>
    </row>
    <row r="226" spans="1:7" s="204" customFormat="1" ht="47.25">
      <c r="A226" s="148" t="s">
        <v>3</v>
      </c>
      <c r="B226" s="235">
        <v>706</v>
      </c>
      <c r="C226" s="235" t="s">
        <v>181</v>
      </c>
      <c r="D226" s="203"/>
      <c r="E226" s="169">
        <f>E227+E234</f>
        <v>100035000</v>
      </c>
      <c r="F226" s="169">
        <f>F227+F234</f>
        <v>93998000</v>
      </c>
      <c r="G226" s="218"/>
    </row>
    <row r="227" spans="1:7" s="204" customFormat="1" ht="31.5">
      <c r="A227" s="61" t="s">
        <v>737</v>
      </c>
      <c r="B227" s="126">
        <v>706</v>
      </c>
      <c r="C227" s="126" t="s">
        <v>182</v>
      </c>
      <c r="D227" s="62"/>
      <c r="E227" s="164">
        <f>E230+E228</f>
        <v>87738475.1</v>
      </c>
      <c r="F227" s="164">
        <f>F230+F228</f>
        <v>93998000</v>
      </c>
      <c r="G227" s="218"/>
    </row>
    <row r="228" spans="1:7" ht="47.25" customHeight="1">
      <c r="A228" s="61" t="s">
        <v>365</v>
      </c>
      <c r="B228" s="126">
        <v>706</v>
      </c>
      <c r="C228" s="62" t="s">
        <v>366</v>
      </c>
      <c r="D228" s="62"/>
      <c r="E228" s="164">
        <f>E229</f>
        <v>62490000</v>
      </c>
      <c r="F228" s="164">
        <f>F229</f>
        <v>68908000</v>
      </c>
      <c r="G228" s="218"/>
    </row>
    <row r="229" spans="1:7" ht="31.5">
      <c r="A229" s="61" t="s">
        <v>350</v>
      </c>
      <c r="B229" s="126">
        <v>706</v>
      </c>
      <c r="C229" s="62" t="s">
        <v>366</v>
      </c>
      <c r="D229" s="62" t="s">
        <v>326</v>
      </c>
      <c r="E229" s="164">
        <v>62490000</v>
      </c>
      <c r="F229" s="164">
        <v>68908000</v>
      </c>
      <c r="G229" s="218"/>
    </row>
    <row r="230" spans="1:7" ht="15.75">
      <c r="A230" s="61" t="s">
        <v>293</v>
      </c>
      <c r="B230" s="126">
        <v>706</v>
      </c>
      <c r="C230" s="62" t="s">
        <v>183</v>
      </c>
      <c r="D230" s="62"/>
      <c r="E230" s="164">
        <f>E231+E232</f>
        <v>25248475.1</v>
      </c>
      <c r="F230" s="164">
        <f>F231+F232</f>
        <v>25090000</v>
      </c>
      <c r="G230" s="218"/>
    </row>
    <row r="231" spans="1:7" ht="31.5">
      <c r="A231" s="61" t="s">
        <v>350</v>
      </c>
      <c r="B231" s="126">
        <v>706</v>
      </c>
      <c r="C231" s="62" t="s">
        <v>183</v>
      </c>
      <c r="D231" s="62" t="s">
        <v>326</v>
      </c>
      <c r="E231" s="164">
        <v>19544475.1</v>
      </c>
      <c r="F231" s="164">
        <v>19386000</v>
      </c>
      <c r="G231" s="218"/>
    </row>
    <row r="232" spans="1:7" ht="15.75">
      <c r="A232" s="61" t="s">
        <v>253</v>
      </c>
      <c r="B232" s="126">
        <v>706</v>
      </c>
      <c r="C232" s="62" t="s">
        <v>183</v>
      </c>
      <c r="D232" s="62" t="s">
        <v>335</v>
      </c>
      <c r="E232" s="164">
        <v>5704000</v>
      </c>
      <c r="F232" s="164">
        <v>5704000</v>
      </c>
      <c r="G232" s="218"/>
    </row>
    <row r="233" spans="1:7" ht="47.25">
      <c r="A233" s="61" t="s">
        <v>975</v>
      </c>
      <c r="B233" s="126">
        <v>706</v>
      </c>
      <c r="C233" s="62" t="s">
        <v>184</v>
      </c>
      <c r="D233" s="62"/>
      <c r="E233" s="164">
        <v>0</v>
      </c>
      <c r="F233" s="164">
        <v>0</v>
      </c>
      <c r="G233" s="218"/>
    </row>
    <row r="234" spans="1:7" ht="51.75" customHeight="1">
      <c r="A234" s="61" t="s">
        <v>979</v>
      </c>
      <c r="B234" s="126">
        <v>706</v>
      </c>
      <c r="C234" s="62" t="s">
        <v>947</v>
      </c>
      <c r="D234" s="62"/>
      <c r="E234" s="164">
        <f>E235</f>
        <v>12296524.9</v>
      </c>
      <c r="F234" s="164">
        <f>F235</f>
        <v>0</v>
      </c>
      <c r="G234" s="218"/>
    </row>
    <row r="235" spans="1:7" ht="15.75">
      <c r="A235" s="61" t="s">
        <v>344</v>
      </c>
      <c r="B235" s="126">
        <v>706</v>
      </c>
      <c r="C235" s="126" t="s">
        <v>976</v>
      </c>
      <c r="D235" s="206"/>
      <c r="E235" s="164">
        <f>E236</f>
        <v>12296524.9</v>
      </c>
      <c r="F235" s="164">
        <f>F236</f>
        <v>0</v>
      </c>
      <c r="G235" s="218"/>
    </row>
    <row r="236" spans="1:7" ht="31.5">
      <c r="A236" s="61" t="s">
        <v>350</v>
      </c>
      <c r="B236" s="126">
        <v>706</v>
      </c>
      <c r="C236" s="126" t="s">
        <v>976</v>
      </c>
      <c r="D236" s="126">
        <v>200</v>
      </c>
      <c r="E236" s="164">
        <v>12296524.9</v>
      </c>
      <c r="F236" s="164">
        <v>0</v>
      </c>
      <c r="G236" s="218"/>
    </row>
    <row r="237" spans="1:7" ht="47.25" customHeight="1">
      <c r="A237" s="148" t="s">
        <v>185</v>
      </c>
      <c r="B237" s="235">
        <v>706</v>
      </c>
      <c r="C237" s="203" t="s">
        <v>186</v>
      </c>
      <c r="D237" s="203"/>
      <c r="E237" s="169">
        <v>0</v>
      </c>
      <c r="F237" s="169">
        <v>0</v>
      </c>
      <c r="G237" s="218"/>
    </row>
    <row r="238" spans="1:7" ht="62.25" customHeight="1">
      <c r="A238" s="148" t="s">
        <v>187</v>
      </c>
      <c r="B238" s="235">
        <v>706</v>
      </c>
      <c r="C238" s="203" t="s">
        <v>188</v>
      </c>
      <c r="D238" s="203"/>
      <c r="E238" s="169">
        <f>E239+E243+E250</f>
        <v>6225000</v>
      </c>
      <c r="F238" s="169">
        <f>F239+F243+F250</f>
        <v>6225000</v>
      </c>
      <c r="G238" s="218"/>
    </row>
    <row r="239" spans="1:7" ht="31.5">
      <c r="A239" s="61" t="s">
        <v>922</v>
      </c>
      <c r="B239" s="126">
        <v>706</v>
      </c>
      <c r="C239" s="62" t="s">
        <v>189</v>
      </c>
      <c r="D239" s="62"/>
      <c r="E239" s="164">
        <f>E240</f>
        <v>4325000</v>
      </c>
      <c r="F239" s="164">
        <f>F240</f>
        <v>4325000</v>
      </c>
      <c r="G239" s="218"/>
    </row>
    <row r="240" spans="1:7" ht="15.75">
      <c r="A240" s="61" t="s">
        <v>294</v>
      </c>
      <c r="B240" s="126">
        <v>706</v>
      </c>
      <c r="C240" s="62" t="s">
        <v>923</v>
      </c>
      <c r="D240" s="62"/>
      <c r="E240" s="164">
        <f>E241+E242</f>
        <v>4325000</v>
      </c>
      <c r="F240" s="164">
        <f>F241+F242</f>
        <v>4325000</v>
      </c>
      <c r="G240" s="218"/>
    </row>
    <row r="241" spans="1:7" ht="63">
      <c r="A241" s="61" t="s">
        <v>324</v>
      </c>
      <c r="B241" s="126">
        <v>706</v>
      </c>
      <c r="C241" s="62" t="s">
        <v>923</v>
      </c>
      <c r="D241" s="62" t="s">
        <v>325</v>
      </c>
      <c r="E241" s="164">
        <v>3629000</v>
      </c>
      <c r="F241" s="164">
        <v>3629000</v>
      </c>
      <c r="G241" s="218"/>
    </row>
    <row r="242" spans="1:7" ht="35.25" customHeight="1">
      <c r="A242" s="61" t="s">
        <v>350</v>
      </c>
      <c r="B242" s="126">
        <v>706</v>
      </c>
      <c r="C242" s="62" t="s">
        <v>923</v>
      </c>
      <c r="D242" s="62" t="s">
        <v>326</v>
      </c>
      <c r="E242" s="164">
        <v>696000</v>
      </c>
      <c r="F242" s="164">
        <v>696000</v>
      </c>
      <c r="G242" s="218"/>
    </row>
    <row r="243" spans="1:7" ht="63">
      <c r="A243" s="61" t="s">
        <v>537</v>
      </c>
      <c r="B243" s="126">
        <v>706</v>
      </c>
      <c r="C243" s="62" t="s">
        <v>191</v>
      </c>
      <c r="D243" s="62"/>
      <c r="E243" s="164">
        <f>E244+E246</f>
        <v>1100000</v>
      </c>
      <c r="F243" s="164">
        <f>F244+F246</f>
        <v>1100000</v>
      </c>
      <c r="G243" s="218"/>
    </row>
    <row r="244" spans="1:7" ht="21" customHeight="1">
      <c r="A244" s="61" t="s">
        <v>89</v>
      </c>
      <c r="B244" s="126">
        <v>706</v>
      </c>
      <c r="C244" s="62" t="s">
        <v>927</v>
      </c>
      <c r="D244" s="62"/>
      <c r="E244" s="164">
        <f>E245</f>
        <v>1000000</v>
      </c>
      <c r="F244" s="164">
        <f>F245</f>
        <v>1000000</v>
      </c>
      <c r="G244" s="218"/>
    </row>
    <row r="245" spans="1:7" ht="15.75">
      <c r="A245" s="61" t="s">
        <v>327</v>
      </c>
      <c r="B245" s="126">
        <v>706</v>
      </c>
      <c r="C245" s="62" t="s">
        <v>927</v>
      </c>
      <c r="D245" s="62" t="s">
        <v>328</v>
      </c>
      <c r="E245" s="164">
        <v>1000000</v>
      </c>
      <c r="F245" s="164">
        <v>1000000</v>
      </c>
      <c r="G245" s="218"/>
    </row>
    <row r="246" spans="1:7" ht="36.75" customHeight="1">
      <c r="A246" s="61" t="s">
        <v>539</v>
      </c>
      <c r="B246" s="126">
        <v>706</v>
      </c>
      <c r="C246" s="62" t="s">
        <v>924</v>
      </c>
      <c r="D246" s="62"/>
      <c r="E246" s="164">
        <f>E247</f>
        <v>100000</v>
      </c>
      <c r="F246" s="164">
        <f>F247</f>
        <v>100000</v>
      </c>
      <c r="G246" s="218"/>
    </row>
    <row r="247" spans="1:7" ht="31.5">
      <c r="A247" s="61" t="s">
        <v>350</v>
      </c>
      <c r="B247" s="126">
        <v>706</v>
      </c>
      <c r="C247" s="62" t="s">
        <v>924</v>
      </c>
      <c r="D247" s="62" t="s">
        <v>326</v>
      </c>
      <c r="E247" s="164">
        <v>100000</v>
      </c>
      <c r="F247" s="164">
        <v>100000</v>
      </c>
      <c r="G247" s="218"/>
    </row>
    <row r="248" spans="1:7" ht="31.5">
      <c r="A248" s="61" t="s">
        <v>983</v>
      </c>
      <c r="B248" s="126">
        <v>706</v>
      </c>
      <c r="C248" s="62" t="s">
        <v>538</v>
      </c>
      <c r="D248" s="62"/>
      <c r="E248" s="164">
        <v>0</v>
      </c>
      <c r="F248" s="164">
        <v>0</v>
      </c>
      <c r="G248" s="218"/>
    </row>
    <row r="249" spans="1:7" ht="31.5">
      <c r="A249" s="61" t="s">
        <v>984</v>
      </c>
      <c r="B249" s="126">
        <v>706</v>
      </c>
      <c r="C249" s="62" t="s">
        <v>982</v>
      </c>
      <c r="D249" s="62"/>
      <c r="E249" s="164">
        <v>0</v>
      </c>
      <c r="F249" s="164">
        <v>0</v>
      </c>
      <c r="G249" s="218"/>
    </row>
    <row r="250" spans="1:7" ht="31.5">
      <c r="A250" s="61" t="s">
        <v>948</v>
      </c>
      <c r="B250" s="126">
        <v>706</v>
      </c>
      <c r="C250" s="62" t="s">
        <v>985</v>
      </c>
      <c r="D250" s="62"/>
      <c r="E250" s="164">
        <f>E251</f>
        <v>800000</v>
      </c>
      <c r="F250" s="164">
        <f>F251</f>
        <v>800000</v>
      </c>
      <c r="G250" s="218"/>
    </row>
    <row r="251" spans="1:7" ht="15.75">
      <c r="A251" s="61" t="s">
        <v>294</v>
      </c>
      <c r="B251" s="126">
        <v>706</v>
      </c>
      <c r="C251" s="62" t="s">
        <v>986</v>
      </c>
      <c r="D251" s="62"/>
      <c r="E251" s="164">
        <f>E252</f>
        <v>800000</v>
      </c>
      <c r="F251" s="164">
        <f>F252</f>
        <v>800000</v>
      </c>
      <c r="G251" s="218"/>
    </row>
    <row r="252" spans="1:7" ht="31.5">
      <c r="A252" s="61" t="s">
        <v>350</v>
      </c>
      <c r="B252" s="126">
        <v>706</v>
      </c>
      <c r="C252" s="62" t="s">
        <v>986</v>
      </c>
      <c r="D252" s="62" t="s">
        <v>326</v>
      </c>
      <c r="E252" s="164">
        <v>800000</v>
      </c>
      <c r="F252" s="164">
        <v>800000</v>
      </c>
      <c r="G252" s="218"/>
    </row>
    <row r="253" spans="1:7" ht="46.5" customHeight="1">
      <c r="A253" s="148" t="s">
        <v>192</v>
      </c>
      <c r="B253" s="235">
        <v>706</v>
      </c>
      <c r="C253" s="203" t="s">
        <v>193</v>
      </c>
      <c r="D253" s="203"/>
      <c r="E253" s="169">
        <f>E262+E254</f>
        <v>3219100</v>
      </c>
      <c r="F253" s="169">
        <f>F262+F254</f>
        <v>3219100</v>
      </c>
      <c r="G253" s="218"/>
    </row>
    <row r="254" spans="1:7" ht="46.5" customHeight="1">
      <c r="A254" s="61" t="s">
        <v>949</v>
      </c>
      <c r="B254" s="126">
        <v>706</v>
      </c>
      <c r="C254" s="62" t="s">
        <v>194</v>
      </c>
      <c r="D254" s="203"/>
      <c r="E254" s="164">
        <f>E255+E258</f>
        <v>2999100</v>
      </c>
      <c r="F254" s="164">
        <f>F255+F258</f>
        <v>2999100</v>
      </c>
      <c r="G254" s="218"/>
    </row>
    <row r="255" spans="1:7" ht="47.25">
      <c r="A255" s="61" t="s">
        <v>353</v>
      </c>
      <c r="B255" s="126">
        <v>706</v>
      </c>
      <c r="C255" s="62" t="s">
        <v>926</v>
      </c>
      <c r="D255" s="62"/>
      <c r="E255" s="164">
        <f>E256+E257</f>
        <v>1329700</v>
      </c>
      <c r="F255" s="164">
        <f>F256+F257</f>
        <v>1329700</v>
      </c>
      <c r="G255" s="218"/>
    </row>
    <row r="256" spans="1:7" ht="63">
      <c r="A256" s="61" t="s">
        <v>324</v>
      </c>
      <c r="B256" s="126">
        <v>706</v>
      </c>
      <c r="C256" s="62" t="s">
        <v>926</v>
      </c>
      <c r="D256" s="62" t="s">
        <v>325</v>
      </c>
      <c r="E256" s="164">
        <v>1299700</v>
      </c>
      <c r="F256" s="164">
        <v>1299700</v>
      </c>
      <c r="G256" s="218"/>
    </row>
    <row r="257" spans="1:53" s="239" customFormat="1" ht="31.5">
      <c r="A257" s="61" t="s">
        <v>350</v>
      </c>
      <c r="B257" s="126">
        <v>706</v>
      </c>
      <c r="C257" s="62" t="s">
        <v>926</v>
      </c>
      <c r="D257" s="62" t="s">
        <v>326</v>
      </c>
      <c r="E257" s="164">
        <v>30000</v>
      </c>
      <c r="F257" s="164">
        <v>30000</v>
      </c>
      <c r="G257" s="218"/>
      <c r="H257" s="145"/>
      <c r="I257" s="145"/>
      <c r="J257" s="145"/>
      <c r="K257" s="145"/>
      <c r="L257" s="145"/>
      <c r="M257" s="145"/>
      <c r="N257" s="145"/>
      <c r="O257" s="145"/>
      <c r="P257" s="145"/>
      <c r="Q257" s="145"/>
      <c r="R257" s="145"/>
      <c r="S257" s="145"/>
      <c r="T257" s="145"/>
      <c r="U257" s="145"/>
      <c r="V257" s="145"/>
      <c r="W257" s="145"/>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45"/>
      <c r="AT257" s="145"/>
      <c r="AU257" s="145"/>
      <c r="AV257" s="145"/>
      <c r="AW257" s="145"/>
      <c r="AX257" s="145"/>
      <c r="AY257" s="145"/>
      <c r="AZ257" s="145"/>
      <c r="BA257" s="145"/>
    </row>
    <row r="258" spans="1:7" ht="31.5">
      <c r="A258" s="61" t="s">
        <v>354</v>
      </c>
      <c r="B258" s="126">
        <v>706</v>
      </c>
      <c r="C258" s="62" t="s">
        <v>921</v>
      </c>
      <c r="D258" s="62"/>
      <c r="E258" s="164">
        <f>E259+E260</f>
        <v>1669400</v>
      </c>
      <c r="F258" s="164">
        <f>F259+F260</f>
        <v>1669400</v>
      </c>
      <c r="G258" s="218"/>
    </row>
    <row r="259" spans="1:7" ht="63">
      <c r="A259" s="61" t="s">
        <v>324</v>
      </c>
      <c r="B259" s="126">
        <v>706</v>
      </c>
      <c r="C259" s="62" t="s">
        <v>921</v>
      </c>
      <c r="D259" s="62" t="s">
        <v>325</v>
      </c>
      <c r="E259" s="164">
        <v>1497000</v>
      </c>
      <c r="F259" s="164">
        <v>1497000</v>
      </c>
      <c r="G259" s="218"/>
    </row>
    <row r="260" spans="1:7" ht="31.5">
      <c r="A260" s="61" t="s">
        <v>350</v>
      </c>
      <c r="B260" s="126">
        <v>706</v>
      </c>
      <c r="C260" s="62" t="s">
        <v>921</v>
      </c>
      <c r="D260" s="62" t="s">
        <v>326</v>
      </c>
      <c r="E260" s="164">
        <v>172400</v>
      </c>
      <c r="F260" s="164">
        <v>172400</v>
      </c>
      <c r="G260" s="218"/>
    </row>
    <row r="261" spans="1:7" ht="63">
      <c r="A261" s="61" t="s">
        <v>989</v>
      </c>
      <c r="B261" s="126">
        <v>706</v>
      </c>
      <c r="C261" s="62" t="s">
        <v>195</v>
      </c>
      <c r="D261" s="62"/>
      <c r="E261" s="164">
        <v>0</v>
      </c>
      <c r="F261" s="164">
        <v>0</v>
      </c>
      <c r="G261" s="218"/>
    </row>
    <row r="262" spans="1:7" ht="47.25">
      <c r="A262" s="61" t="s">
        <v>928</v>
      </c>
      <c r="B262" s="126">
        <v>706</v>
      </c>
      <c r="C262" s="62" t="s">
        <v>196</v>
      </c>
      <c r="D262" s="62"/>
      <c r="E262" s="164">
        <f>E263</f>
        <v>220000</v>
      </c>
      <c r="F262" s="164">
        <f>F263</f>
        <v>220000</v>
      </c>
      <c r="G262" s="218"/>
    </row>
    <row r="263" spans="1:7" ht="15.75">
      <c r="A263" s="61" t="s">
        <v>302</v>
      </c>
      <c r="B263" s="126">
        <v>706</v>
      </c>
      <c r="C263" s="62" t="s">
        <v>990</v>
      </c>
      <c r="D263" s="62"/>
      <c r="E263" s="164">
        <f>E264</f>
        <v>220000</v>
      </c>
      <c r="F263" s="164">
        <f>F264</f>
        <v>220000</v>
      </c>
      <c r="G263" s="218"/>
    </row>
    <row r="264" spans="1:7" ht="31.5">
      <c r="A264" s="61" t="s">
        <v>332</v>
      </c>
      <c r="B264" s="126">
        <v>706</v>
      </c>
      <c r="C264" s="62" t="s">
        <v>990</v>
      </c>
      <c r="D264" s="62" t="s">
        <v>333</v>
      </c>
      <c r="E264" s="164">
        <v>220000</v>
      </c>
      <c r="F264" s="164">
        <v>220000</v>
      </c>
      <c r="G264" s="218"/>
    </row>
    <row r="265" spans="1:7" ht="47.25">
      <c r="A265" s="148" t="s">
        <v>1155</v>
      </c>
      <c r="B265" s="235">
        <v>706</v>
      </c>
      <c r="C265" s="203" t="s">
        <v>489</v>
      </c>
      <c r="D265" s="203"/>
      <c r="E265" s="169">
        <f>E270+E266</f>
        <v>0</v>
      </c>
      <c r="F265" s="169">
        <f>F266</f>
        <v>0</v>
      </c>
      <c r="G265" s="218"/>
    </row>
    <row r="266" spans="1:7" ht="31.5">
      <c r="A266" s="61" t="s">
        <v>1156</v>
      </c>
      <c r="B266" s="126">
        <v>706</v>
      </c>
      <c r="C266" s="62" t="s">
        <v>494</v>
      </c>
      <c r="D266" s="62"/>
      <c r="E266" s="164">
        <f>E267</f>
        <v>0</v>
      </c>
      <c r="F266" s="164">
        <f>F267</f>
        <v>0</v>
      </c>
      <c r="G266" s="218"/>
    </row>
    <row r="267" spans="1:7" ht="31.5">
      <c r="A267" s="61" t="s">
        <v>495</v>
      </c>
      <c r="B267" s="126">
        <v>706</v>
      </c>
      <c r="C267" s="62" t="s">
        <v>496</v>
      </c>
      <c r="D267" s="62"/>
      <c r="E267" s="164">
        <f>E268</f>
        <v>0</v>
      </c>
      <c r="F267" s="164">
        <f>F268</f>
        <v>0</v>
      </c>
      <c r="G267" s="218"/>
    </row>
    <row r="268" spans="1:7" ht="15.75">
      <c r="A268" s="61" t="s">
        <v>348</v>
      </c>
      <c r="B268" s="126">
        <v>706</v>
      </c>
      <c r="C268" s="62" t="s">
        <v>497</v>
      </c>
      <c r="D268" s="62"/>
      <c r="E268" s="164">
        <f>E269</f>
        <v>0</v>
      </c>
      <c r="F268" s="164">
        <f>F269</f>
        <v>0</v>
      </c>
      <c r="G268" s="218"/>
    </row>
    <row r="269" spans="1:7" ht="31.5">
      <c r="A269" s="61" t="s">
        <v>350</v>
      </c>
      <c r="B269" s="126">
        <v>706</v>
      </c>
      <c r="C269" s="62" t="s">
        <v>497</v>
      </c>
      <c r="D269" s="62" t="s">
        <v>326</v>
      </c>
      <c r="E269" s="164">
        <v>0</v>
      </c>
      <c r="F269" s="164">
        <v>0</v>
      </c>
      <c r="G269" s="218"/>
    </row>
    <row r="270" spans="1:7" ht="47.25">
      <c r="A270" s="61" t="s">
        <v>1157</v>
      </c>
      <c r="B270" s="126">
        <v>706</v>
      </c>
      <c r="C270" s="62" t="s">
        <v>490</v>
      </c>
      <c r="D270" s="62"/>
      <c r="E270" s="164">
        <f aca="true" t="shared" si="1" ref="E270:F272">E271</f>
        <v>0</v>
      </c>
      <c r="F270" s="164">
        <f t="shared" si="1"/>
        <v>0</v>
      </c>
      <c r="G270" s="218"/>
    </row>
    <row r="271" spans="1:7" ht="47.25">
      <c r="A271" s="61" t="s">
        <v>491</v>
      </c>
      <c r="B271" s="126">
        <v>706</v>
      </c>
      <c r="C271" s="62" t="s">
        <v>492</v>
      </c>
      <c r="D271" s="62"/>
      <c r="E271" s="164">
        <f t="shared" si="1"/>
        <v>0</v>
      </c>
      <c r="F271" s="164">
        <f t="shared" si="1"/>
        <v>0</v>
      </c>
      <c r="G271" s="218"/>
    </row>
    <row r="272" spans="1:7" ht="15.75">
      <c r="A272" s="61" t="s">
        <v>348</v>
      </c>
      <c r="B272" s="126">
        <v>706</v>
      </c>
      <c r="C272" s="62" t="s">
        <v>493</v>
      </c>
      <c r="D272" s="62"/>
      <c r="E272" s="164">
        <f t="shared" si="1"/>
        <v>0</v>
      </c>
      <c r="F272" s="164">
        <f t="shared" si="1"/>
        <v>0</v>
      </c>
      <c r="G272" s="218"/>
    </row>
    <row r="273" spans="1:7" ht="31.5">
      <c r="A273" s="61" t="s">
        <v>350</v>
      </c>
      <c r="B273" s="126">
        <v>706</v>
      </c>
      <c r="C273" s="62" t="s">
        <v>493</v>
      </c>
      <c r="D273" s="62" t="s">
        <v>326</v>
      </c>
      <c r="E273" s="164">
        <v>0</v>
      </c>
      <c r="F273" s="164">
        <v>0</v>
      </c>
      <c r="G273" s="218"/>
    </row>
    <row r="274" spans="1:7" ht="50.25" customHeight="1">
      <c r="A274" s="148" t="s">
        <v>739</v>
      </c>
      <c r="B274" s="235">
        <v>706</v>
      </c>
      <c r="C274" s="203" t="s">
        <v>740</v>
      </c>
      <c r="D274" s="203"/>
      <c r="E274" s="169">
        <f aca="true" t="shared" si="2" ref="E274:F276">E275</f>
        <v>2594044.4</v>
      </c>
      <c r="F274" s="169">
        <f t="shared" si="2"/>
        <v>1125905</v>
      </c>
      <c r="G274" s="218"/>
    </row>
    <row r="275" spans="1:7" ht="36.75" customHeight="1">
      <c r="A275" s="61" t="s">
        <v>1007</v>
      </c>
      <c r="B275" s="126">
        <v>706</v>
      </c>
      <c r="C275" s="62" t="s">
        <v>741</v>
      </c>
      <c r="D275" s="62"/>
      <c r="E275" s="164">
        <f t="shared" si="2"/>
        <v>2594044.4</v>
      </c>
      <c r="F275" s="164">
        <f t="shared" si="2"/>
        <v>1125905</v>
      </c>
      <c r="G275" s="218"/>
    </row>
    <row r="276" spans="1:7" ht="33.75" customHeight="1">
      <c r="A276" s="61" t="s">
        <v>367</v>
      </c>
      <c r="B276" s="126">
        <v>706</v>
      </c>
      <c r="C276" s="62" t="s">
        <v>742</v>
      </c>
      <c r="D276" s="62"/>
      <c r="E276" s="164">
        <f t="shared" si="2"/>
        <v>2594044.4</v>
      </c>
      <c r="F276" s="164">
        <f t="shared" si="2"/>
        <v>1125905</v>
      </c>
      <c r="G276" s="218"/>
    </row>
    <row r="277" spans="1:7" ht="15.75">
      <c r="A277" s="61" t="s">
        <v>337</v>
      </c>
      <c r="B277" s="126">
        <v>706</v>
      </c>
      <c r="C277" s="62" t="s">
        <v>742</v>
      </c>
      <c r="D277" s="62" t="s">
        <v>336</v>
      </c>
      <c r="E277" s="164">
        <v>2594044.4</v>
      </c>
      <c r="F277" s="164">
        <v>1125905</v>
      </c>
      <c r="G277" s="218"/>
    </row>
    <row r="278" spans="1:7" ht="51.75" customHeight="1">
      <c r="A278" s="248" t="s">
        <v>78</v>
      </c>
      <c r="B278" s="203" t="s">
        <v>387</v>
      </c>
      <c r="C278" s="203"/>
      <c r="D278" s="193"/>
      <c r="E278" s="169">
        <f>E279+E295</f>
        <v>148059000</v>
      </c>
      <c r="F278" s="169">
        <f>F279+F295</f>
        <v>171802000</v>
      </c>
      <c r="G278" s="145"/>
    </row>
    <row r="279" spans="1:7" s="204" customFormat="1" ht="47.25">
      <c r="A279" s="148" t="s">
        <v>69</v>
      </c>
      <c r="B279" s="235">
        <v>792</v>
      </c>
      <c r="C279" s="203" t="s">
        <v>139</v>
      </c>
      <c r="D279" s="203"/>
      <c r="E279" s="169">
        <f>E280+E285+E288</f>
        <v>127320000</v>
      </c>
      <c r="F279" s="169">
        <f>F280+F285+F288</f>
        <v>129273000</v>
      </c>
      <c r="G279" s="252"/>
    </row>
    <row r="280" spans="1:7" ht="81" customHeight="1">
      <c r="A280" s="61" t="s">
        <v>1150</v>
      </c>
      <c r="B280" s="126">
        <v>792</v>
      </c>
      <c r="C280" s="62" t="s">
        <v>141</v>
      </c>
      <c r="D280" s="62"/>
      <c r="E280" s="164">
        <f>E281</f>
        <v>18265000</v>
      </c>
      <c r="F280" s="164">
        <f>F281</f>
        <v>18265000</v>
      </c>
      <c r="G280" s="145"/>
    </row>
    <row r="281" spans="1:7" ht="15.75">
      <c r="A281" s="61" t="s">
        <v>351</v>
      </c>
      <c r="B281" s="126">
        <v>792</v>
      </c>
      <c r="C281" s="62" t="s">
        <v>222</v>
      </c>
      <c r="D281" s="62"/>
      <c r="E281" s="164">
        <f>E282+E283+E284</f>
        <v>18265000</v>
      </c>
      <c r="F281" s="164">
        <f>F282+F283+F284</f>
        <v>18265000</v>
      </c>
      <c r="G281" s="145"/>
    </row>
    <row r="282" spans="1:7" ht="63.75" customHeight="1">
      <c r="A282" s="61" t="s">
        <v>324</v>
      </c>
      <c r="B282" s="126">
        <v>792</v>
      </c>
      <c r="C282" s="62" t="s">
        <v>222</v>
      </c>
      <c r="D282" s="62" t="s">
        <v>325</v>
      </c>
      <c r="E282" s="164">
        <v>16265600</v>
      </c>
      <c r="F282" s="164">
        <v>16265600</v>
      </c>
      <c r="G282" s="145"/>
    </row>
    <row r="283" spans="1:7" ht="31.5">
      <c r="A283" s="61" t="s">
        <v>350</v>
      </c>
      <c r="B283" s="126">
        <v>792</v>
      </c>
      <c r="C283" s="62" t="s">
        <v>222</v>
      </c>
      <c r="D283" s="62" t="s">
        <v>326</v>
      </c>
      <c r="E283" s="164">
        <v>1994400</v>
      </c>
      <c r="F283" s="164">
        <v>1994400</v>
      </c>
      <c r="G283" s="145"/>
    </row>
    <row r="284" spans="1:7" ht="15.75">
      <c r="A284" s="61" t="s">
        <v>327</v>
      </c>
      <c r="B284" s="126">
        <v>792</v>
      </c>
      <c r="C284" s="62" t="s">
        <v>222</v>
      </c>
      <c r="D284" s="62" t="s">
        <v>328</v>
      </c>
      <c r="E284" s="164">
        <v>5000</v>
      </c>
      <c r="F284" s="164">
        <v>5000</v>
      </c>
      <c r="G284" s="145"/>
    </row>
    <row r="285" spans="1:7" ht="69.75" customHeight="1">
      <c r="A285" s="61" t="s">
        <v>140</v>
      </c>
      <c r="B285" s="126">
        <v>792</v>
      </c>
      <c r="C285" s="62" t="s">
        <v>143</v>
      </c>
      <c r="D285" s="62"/>
      <c r="E285" s="164">
        <f>E286</f>
        <v>71969000</v>
      </c>
      <c r="F285" s="164">
        <f>F286</f>
        <v>73922000</v>
      </c>
      <c r="G285" s="145"/>
    </row>
    <row r="286" spans="1:7" ht="15.75">
      <c r="A286" s="61" t="s">
        <v>346</v>
      </c>
      <c r="B286" s="126">
        <v>792</v>
      </c>
      <c r="C286" s="62" t="s">
        <v>223</v>
      </c>
      <c r="D286" s="62"/>
      <c r="E286" s="164">
        <f>E287</f>
        <v>71969000</v>
      </c>
      <c r="F286" s="164">
        <f>F287</f>
        <v>73922000</v>
      </c>
      <c r="G286" s="145"/>
    </row>
    <row r="287" spans="1:7" ht="15.75">
      <c r="A287" s="61" t="s">
        <v>253</v>
      </c>
      <c r="B287" s="126">
        <v>792</v>
      </c>
      <c r="C287" s="62" t="s">
        <v>223</v>
      </c>
      <c r="D287" s="62" t="s">
        <v>335</v>
      </c>
      <c r="E287" s="164">
        <v>71969000</v>
      </c>
      <c r="F287" s="164">
        <v>73922000</v>
      </c>
      <c r="G287" s="145"/>
    </row>
    <row r="288" spans="1:7" ht="31.5">
      <c r="A288" s="61" t="s">
        <v>142</v>
      </c>
      <c r="B288" s="126">
        <v>792</v>
      </c>
      <c r="C288" s="62" t="s">
        <v>224</v>
      </c>
      <c r="D288" s="62"/>
      <c r="E288" s="164">
        <f>E289+E292</f>
        <v>37086000</v>
      </c>
      <c r="F288" s="164">
        <f>F289+F292</f>
        <v>37086000</v>
      </c>
      <c r="G288" s="145"/>
    </row>
    <row r="289" spans="1:7" ht="15.75">
      <c r="A289" s="61" t="s">
        <v>110</v>
      </c>
      <c r="B289" s="126">
        <v>792</v>
      </c>
      <c r="C289" s="62" t="s">
        <v>225</v>
      </c>
      <c r="D289" s="62"/>
      <c r="E289" s="164">
        <f>E290+E291</f>
        <v>15371000</v>
      </c>
      <c r="F289" s="164">
        <f>F290+F291</f>
        <v>15371000</v>
      </c>
      <c r="G289" s="145"/>
    </row>
    <row r="290" spans="1:7" ht="63" customHeight="1">
      <c r="A290" s="61" t="s">
        <v>324</v>
      </c>
      <c r="B290" s="126">
        <v>792</v>
      </c>
      <c r="C290" s="62" t="s">
        <v>225</v>
      </c>
      <c r="D290" s="62" t="s">
        <v>325</v>
      </c>
      <c r="E290" s="164">
        <v>13653000</v>
      </c>
      <c r="F290" s="164">
        <v>13653000</v>
      </c>
      <c r="G290" s="145"/>
    </row>
    <row r="291" spans="1:7" ht="31.5">
      <c r="A291" s="61" t="s">
        <v>350</v>
      </c>
      <c r="B291" s="126">
        <v>792</v>
      </c>
      <c r="C291" s="62" t="s">
        <v>225</v>
      </c>
      <c r="D291" s="62" t="s">
        <v>326</v>
      </c>
      <c r="E291" s="164">
        <v>1718000</v>
      </c>
      <c r="F291" s="164">
        <v>1718000</v>
      </c>
      <c r="G291" s="145"/>
    </row>
    <row r="292" spans="1:7" ht="63.75" customHeight="1">
      <c r="A292" s="61" t="s">
        <v>301</v>
      </c>
      <c r="B292" s="126">
        <v>792</v>
      </c>
      <c r="C292" s="62" t="s">
        <v>919</v>
      </c>
      <c r="D292" s="62"/>
      <c r="E292" s="164">
        <f>E293+E294</f>
        <v>21715000</v>
      </c>
      <c r="F292" s="164">
        <f>F293+F294</f>
        <v>21715000</v>
      </c>
      <c r="G292" s="218"/>
    </row>
    <row r="293" spans="1:7" ht="63" customHeight="1">
      <c r="A293" s="61" t="s">
        <v>324</v>
      </c>
      <c r="B293" s="126">
        <v>792</v>
      </c>
      <c r="C293" s="62" t="s">
        <v>919</v>
      </c>
      <c r="D293" s="62" t="s">
        <v>325</v>
      </c>
      <c r="E293" s="164">
        <v>18864000</v>
      </c>
      <c r="F293" s="164">
        <v>18864000</v>
      </c>
      <c r="G293" s="218"/>
    </row>
    <row r="294" spans="1:7" ht="31.5">
      <c r="A294" s="61" t="s">
        <v>350</v>
      </c>
      <c r="B294" s="126">
        <v>792</v>
      </c>
      <c r="C294" s="62" t="s">
        <v>919</v>
      </c>
      <c r="D294" s="62" t="s">
        <v>326</v>
      </c>
      <c r="E294" s="164">
        <v>2851000</v>
      </c>
      <c r="F294" s="164">
        <v>2851000</v>
      </c>
      <c r="G294" s="218"/>
    </row>
    <row r="295" spans="1:7" ht="15.75">
      <c r="A295" s="148" t="s">
        <v>749</v>
      </c>
      <c r="B295" s="126">
        <v>792</v>
      </c>
      <c r="C295" s="203" t="s">
        <v>751</v>
      </c>
      <c r="D295" s="203"/>
      <c r="E295" s="169">
        <f>E296</f>
        <v>20739000</v>
      </c>
      <c r="F295" s="169">
        <f>F296</f>
        <v>42529000</v>
      </c>
      <c r="G295" s="218"/>
    </row>
    <row r="296" spans="1:7" ht="15.75">
      <c r="A296" s="61" t="s">
        <v>752</v>
      </c>
      <c r="B296" s="126">
        <v>792</v>
      </c>
      <c r="C296" s="62" t="s">
        <v>751</v>
      </c>
      <c r="D296" s="62" t="s">
        <v>753</v>
      </c>
      <c r="E296" s="164">
        <v>20739000</v>
      </c>
      <c r="F296" s="164">
        <v>42529000</v>
      </c>
      <c r="G296" s="218"/>
    </row>
    <row r="297" spans="1:7" ht="15.75">
      <c r="A297" s="253" t="s">
        <v>118</v>
      </c>
      <c r="B297" s="205"/>
      <c r="C297" s="203"/>
      <c r="D297" s="203"/>
      <c r="E297" s="169">
        <f>E278+E18</f>
        <v>1946053894.5900002</v>
      </c>
      <c r="F297" s="169">
        <f>F278+F18</f>
        <v>1965456336.6200001</v>
      </c>
      <c r="G297" s="145"/>
    </row>
    <row r="298" spans="1:7" ht="15.75">
      <c r="A298" s="204"/>
      <c r="C298" s="212"/>
      <c r="D298" s="212"/>
      <c r="E298" s="213"/>
      <c r="G298" s="145"/>
    </row>
    <row r="299" spans="1:7" ht="15.75">
      <c r="A299" s="368" t="s">
        <v>1238</v>
      </c>
      <c r="B299" s="368"/>
      <c r="C299" s="368"/>
      <c r="D299" s="368"/>
      <c r="E299" s="214"/>
      <c r="G299" s="145"/>
    </row>
    <row r="300" spans="4:7" ht="15.75" customHeight="1">
      <c r="D300" s="214"/>
      <c r="E300" s="214"/>
      <c r="G300" s="145"/>
    </row>
    <row r="301" spans="4:7" ht="15.75">
      <c r="D301" s="214"/>
      <c r="E301" s="214"/>
      <c r="G301" s="145"/>
    </row>
    <row r="302" spans="4:7" ht="15.75">
      <c r="D302" s="214"/>
      <c r="E302" s="214"/>
      <c r="G302" s="145"/>
    </row>
    <row r="303" spans="4:7" ht="42.75" customHeight="1">
      <c r="D303" s="214"/>
      <c r="E303" s="214"/>
      <c r="G303" s="145"/>
    </row>
    <row r="304" spans="4:7" ht="82.5" customHeight="1">
      <c r="D304" s="214"/>
      <c r="E304" s="214"/>
      <c r="G304" s="145"/>
    </row>
    <row r="305" spans="4:5" ht="44.25" customHeight="1">
      <c r="D305" s="214"/>
      <c r="E305" s="214"/>
    </row>
    <row r="306" spans="1:7" s="204" customFormat="1" ht="42.75" customHeight="1">
      <c r="A306" s="122"/>
      <c r="B306" s="145"/>
      <c r="C306" s="145"/>
      <c r="D306" s="214"/>
      <c r="E306" s="214"/>
      <c r="F306" s="143"/>
      <c r="G306" s="219"/>
    </row>
    <row r="307" spans="4:5" ht="39" customHeight="1">
      <c r="D307" s="214"/>
      <c r="E307" s="214"/>
    </row>
    <row r="308" spans="4:5" ht="15.75">
      <c r="D308" s="214"/>
      <c r="E308" s="214"/>
    </row>
    <row r="309" spans="4:5" ht="15.75">
      <c r="D309" s="214"/>
      <c r="E309" s="214"/>
    </row>
    <row r="310" spans="4:5" ht="15.75">
      <c r="D310" s="214"/>
      <c r="E310" s="214"/>
    </row>
    <row r="311" spans="4:5" ht="15.75">
      <c r="D311" s="214"/>
      <c r="E311" s="214"/>
    </row>
    <row r="316" spans="1:7" s="204" customFormat="1" ht="15.75">
      <c r="A316" s="122"/>
      <c r="B316" s="145"/>
      <c r="C316" s="145"/>
      <c r="D316" s="195"/>
      <c r="E316" s="195"/>
      <c r="F316" s="143"/>
      <c r="G316" s="219"/>
    </row>
    <row r="318" ht="45" customHeight="1"/>
    <row r="319" ht="41.25" customHeight="1"/>
    <row r="322" ht="39" customHeight="1"/>
    <row r="323" spans="4:7" ht="37.5" customHeight="1">
      <c r="D323" s="145"/>
      <c r="E323" s="145"/>
      <c r="G323" s="145"/>
    </row>
    <row r="325" spans="4:7" ht="36" customHeight="1">
      <c r="D325" s="145"/>
      <c r="E325" s="145"/>
      <c r="G325" s="145"/>
    </row>
    <row r="342" spans="1:7" s="204" customFormat="1" ht="15.75">
      <c r="A342" s="122"/>
      <c r="B342" s="145"/>
      <c r="C342" s="145"/>
      <c r="D342" s="195"/>
      <c r="E342" s="195"/>
      <c r="F342" s="143"/>
      <c r="G342" s="219"/>
    </row>
    <row r="343" spans="1:7" s="204" customFormat="1" ht="15.75">
      <c r="A343" s="122"/>
      <c r="B343" s="145"/>
      <c r="C343" s="145"/>
      <c r="D343" s="195"/>
      <c r="E343" s="195"/>
      <c r="F343" s="143"/>
      <c r="G343" s="219"/>
    </row>
    <row r="344" spans="1:7" s="197" customFormat="1" ht="15.75">
      <c r="A344" s="122"/>
      <c r="B344" s="145"/>
      <c r="C344" s="145"/>
      <c r="D344" s="195"/>
      <c r="E344" s="195"/>
      <c r="F344" s="143"/>
      <c r="G344" s="219"/>
    </row>
  </sheetData>
  <sheetProtection/>
  <mergeCells count="17">
    <mergeCell ref="A299:D299"/>
    <mergeCell ref="C1:G1"/>
    <mergeCell ref="C2:G2"/>
    <mergeCell ref="C3:G3"/>
    <mergeCell ref="C4:G4"/>
    <mergeCell ref="C5:G5"/>
    <mergeCell ref="A11:F11"/>
    <mergeCell ref="C7:F7"/>
    <mergeCell ref="C8:F8"/>
    <mergeCell ref="D15:D16"/>
    <mergeCell ref="E15:F15"/>
    <mergeCell ref="C6:F6"/>
    <mergeCell ref="C10:E10"/>
    <mergeCell ref="A12:F12"/>
    <mergeCell ref="A15:A16"/>
    <mergeCell ref="B15:B16"/>
    <mergeCell ref="C15:C16"/>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E33"/>
  <sheetViews>
    <sheetView zoomScalePageLayoutView="0" workbookViewId="0" topLeftCell="A1">
      <selection activeCell="G7" sqref="G7"/>
    </sheetView>
  </sheetViews>
  <sheetFormatPr defaultColWidth="9.00390625" defaultRowHeight="12.75"/>
  <cols>
    <col min="1" max="1" width="6.125" style="286" customWidth="1"/>
    <col min="2" max="2" width="67.25390625" style="285" customWidth="1"/>
    <col min="3" max="3" width="15.625" style="285" customWidth="1"/>
    <col min="4" max="4" width="12.125" style="285" customWidth="1"/>
    <col min="5" max="16384" width="9.125" style="285" customWidth="1"/>
  </cols>
  <sheetData>
    <row r="1" spans="1:3" ht="15.75">
      <c r="A1" s="397" t="s">
        <v>769</v>
      </c>
      <c r="B1" s="397"/>
      <c r="C1" s="397"/>
    </row>
    <row r="2" spans="1:3" ht="15.75">
      <c r="A2" s="397" t="s">
        <v>385</v>
      </c>
      <c r="B2" s="397"/>
      <c r="C2" s="397"/>
    </row>
    <row r="3" spans="1:3" ht="15.75">
      <c r="A3" s="397" t="s">
        <v>391</v>
      </c>
      <c r="B3" s="397"/>
      <c r="C3" s="397"/>
    </row>
    <row r="4" spans="1:3" ht="15.75">
      <c r="A4" s="397" t="s">
        <v>386</v>
      </c>
      <c r="B4" s="397"/>
      <c r="C4" s="397"/>
    </row>
    <row r="5" spans="1:3" ht="15.75">
      <c r="A5" s="398" t="s">
        <v>1093</v>
      </c>
      <c r="B5" s="398"/>
      <c r="C5" s="398"/>
    </row>
    <row r="6" spans="1:3" ht="15.75">
      <c r="A6" s="398" t="s">
        <v>1117</v>
      </c>
      <c r="B6" s="358"/>
      <c r="C6" s="358"/>
    </row>
    <row r="7" spans="1:3" ht="15.75">
      <c r="A7" s="398" t="s">
        <v>1241</v>
      </c>
      <c r="B7" s="358"/>
      <c r="C7" s="358"/>
    </row>
    <row r="8" spans="1:3" ht="15.75">
      <c r="A8" s="398" t="s">
        <v>1242</v>
      </c>
      <c r="B8" s="358"/>
      <c r="C8" s="358"/>
    </row>
    <row r="9" spans="1:3" ht="15.75">
      <c r="A9" s="255"/>
      <c r="B9" s="254"/>
      <c r="C9" s="254"/>
    </row>
    <row r="10" ht="16.5" customHeight="1"/>
    <row r="11" spans="1:4" ht="50.25" customHeight="1">
      <c r="A11" s="399" t="s">
        <v>707</v>
      </c>
      <c r="B11" s="399"/>
      <c r="C11" s="399"/>
      <c r="D11" s="294"/>
    </row>
    <row r="12" ht="17.25" customHeight="1" thickBot="1">
      <c r="C12" s="295" t="s">
        <v>697</v>
      </c>
    </row>
    <row r="13" spans="1:3" ht="39.75" customHeight="1" thickBot="1">
      <c r="A13" s="296" t="s">
        <v>282</v>
      </c>
      <c r="B13" s="297" t="s">
        <v>7</v>
      </c>
      <c r="C13" s="298" t="s">
        <v>264</v>
      </c>
    </row>
    <row r="14" spans="1:3" ht="15.75">
      <c r="A14" s="299">
        <v>1</v>
      </c>
      <c r="B14" s="300" t="s">
        <v>369</v>
      </c>
      <c r="C14" s="301">
        <v>4991800</v>
      </c>
    </row>
    <row r="15" spans="1:3" ht="16.5" customHeight="1">
      <c r="A15" s="302">
        <v>2</v>
      </c>
      <c r="B15" s="303" t="s">
        <v>370</v>
      </c>
      <c r="C15" s="263">
        <v>3256700</v>
      </c>
    </row>
    <row r="16" spans="1:3" ht="15.75">
      <c r="A16" s="302">
        <v>3</v>
      </c>
      <c r="B16" s="303" t="s">
        <v>371</v>
      </c>
      <c r="C16" s="263">
        <v>3739400</v>
      </c>
    </row>
    <row r="17" spans="1:3" ht="20.25" customHeight="1">
      <c r="A17" s="302">
        <v>4</v>
      </c>
      <c r="B17" s="303" t="s">
        <v>372</v>
      </c>
      <c r="C17" s="263">
        <v>5337500</v>
      </c>
    </row>
    <row r="18" spans="1:3" ht="18" customHeight="1">
      <c r="A18" s="302">
        <v>5</v>
      </c>
      <c r="B18" s="303" t="s">
        <v>373</v>
      </c>
      <c r="C18" s="263">
        <v>6606600</v>
      </c>
    </row>
    <row r="19" spans="1:3" ht="15.75">
      <c r="A19" s="302">
        <v>6</v>
      </c>
      <c r="B19" s="303" t="s">
        <v>374</v>
      </c>
      <c r="C19" s="263">
        <v>4181900</v>
      </c>
    </row>
    <row r="20" spans="1:3" ht="15.75">
      <c r="A20" s="302">
        <v>7</v>
      </c>
      <c r="B20" s="303" t="s">
        <v>375</v>
      </c>
      <c r="C20" s="263">
        <v>7326000</v>
      </c>
    </row>
    <row r="21" spans="1:3" ht="18" customHeight="1">
      <c r="A21" s="302">
        <v>8</v>
      </c>
      <c r="B21" s="303" t="s">
        <v>376</v>
      </c>
      <c r="C21" s="263">
        <v>4264100</v>
      </c>
    </row>
    <row r="22" spans="1:3" ht="15.75">
      <c r="A22" s="302">
        <v>9</v>
      </c>
      <c r="B22" s="303" t="s">
        <v>377</v>
      </c>
      <c r="C22" s="263">
        <v>4475500</v>
      </c>
    </row>
    <row r="23" spans="1:3" ht="18.75" customHeight="1">
      <c r="A23" s="302">
        <v>10</v>
      </c>
      <c r="B23" s="303" t="s">
        <v>378</v>
      </c>
      <c r="C23" s="263">
        <v>5165200</v>
      </c>
    </row>
    <row r="24" spans="1:3" ht="15.75">
      <c r="A24" s="302">
        <v>11</v>
      </c>
      <c r="B24" s="303" t="s">
        <v>379</v>
      </c>
      <c r="C24" s="263">
        <v>4516300</v>
      </c>
    </row>
    <row r="25" spans="1:3" ht="19.5" customHeight="1">
      <c r="A25" s="302">
        <v>12</v>
      </c>
      <c r="B25" s="303" t="s">
        <v>380</v>
      </c>
      <c r="C25" s="263">
        <v>6031200</v>
      </c>
    </row>
    <row r="26" spans="1:3" ht="15.75">
      <c r="A26" s="302">
        <v>13</v>
      </c>
      <c r="B26" s="303" t="s">
        <v>381</v>
      </c>
      <c r="C26" s="263">
        <v>3848900</v>
      </c>
    </row>
    <row r="27" spans="1:3" ht="20.25" customHeight="1">
      <c r="A27" s="302">
        <v>14</v>
      </c>
      <c r="B27" s="303" t="s">
        <v>382</v>
      </c>
      <c r="C27" s="263">
        <v>5392300</v>
      </c>
    </row>
    <row r="28" spans="1:3" ht="15.75">
      <c r="A28" s="302">
        <v>15</v>
      </c>
      <c r="B28" s="303" t="s">
        <v>383</v>
      </c>
      <c r="C28" s="263">
        <v>3471800</v>
      </c>
    </row>
    <row r="29" spans="1:3" ht="21.75" customHeight="1">
      <c r="A29" s="302">
        <v>16</v>
      </c>
      <c r="B29" s="303" t="s">
        <v>384</v>
      </c>
      <c r="C29" s="263">
        <v>3999300</v>
      </c>
    </row>
    <row r="30" spans="1:3" ht="19.5" customHeight="1">
      <c r="A30" s="302">
        <v>17</v>
      </c>
      <c r="B30" s="303" t="s">
        <v>551</v>
      </c>
      <c r="C30" s="263">
        <v>10543400</v>
      </c>
    </row>
    <row r="31" spans="1:3" ht="15.75">
      <c r="A31" s="302"/>
      <c r="B31" s="304" t="s">
        <v>88</v>
      </c>
      <c r="C31" s="266">
        <f>C29+C28+C27+C26+C25+C24+C23+C22+C21+C20+C19+C18+C17+C16+C15+C14+C30</f>
        <v>87147900</v>
      </c>
    </row>
    <row r="32" ht="19.5" customHeight="1"/>
    <row r="33" spans="1:5" ht="31.5" customHeight="1">
      <c r="A33" s="395" t="s">
        <v>935</v>
      </c>
      <c r="B33" s="396"/>
      <c r="C33" s="396"/>
      <c r="E33" s="305"/>
    </row>
  </sheetData>
  <sheetProtection/>
  <mergeCells count="10">
    <mergeCell ref="A33:C33"/>
    <mergeCell ref="A1:C1"/>
    <mergeCell ref="A2:C2"/>
    <mergeCell ref="A3:C3"/>
    <mergeCell ref="A4:C4"/>
    <mergeCell ref="A5:C5"/>
    <mergeCell ref="A11:C11"/>
    <mergeCell ref="A6:C6"/>
    <mergeCell ref="A7:C7"/>
    <mergeCell ref="A8:C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35"/>
  <sheetViews>
    <sheetView zoomScalePageLayoutView="0" workbookViewId="0" topLeftCell="A7">
      <selection activeCell="I15" sqref="I15"/>
    </sheetView>
  </sheetViews>
  <sheetFormatPr defaultColWidth="9.00390625" defaultRowHeight="12.75"/>
  <cols>
    <col min="1" max="1" width="5.375" style="6" customWidth="1"/>
    <col min="2" max="2" width="50.25390625" style="29" customWidth="1"/>
    <col min="3" max="3" width="15.25390625" style="31" customWidth="1"/>
    <col min="4" max="4" width="15.625" style="29" customWidth="1"/>
    <col min="5" max="16384" width="9.125" style="29" customWidth="1"/>
  </cols>
  <sheetData>
    <row r="1" spans="1:4" ht="15.75">
      <c r="A1" s="405" t="s">
        <v>772</v>
      </c>
      <c r="B1" s="405"/>
      <c r="C1" s="405"/>
      <c r="D1" s="405"/>
    </row>
    <row r="2" spans="1:4" ht="15.75">
      <c r="A2" s="405" t="s">
        <v>770</v>
      </c>
      <c r="B2" s="405"/>
      <c r="C2" s="405"/>
      <c r="D2" s="405"/>
    </row>
    <row r="3" spans="1:4" ht="15.75">
      <c r="A3" s="405" t="s">
        <v>771</v>
      </c>
      <c r="B3" s="405"/>
      <c r="C3" s="405"/>
      <c r="D3" s="405"/>
    </row>
    <row r="4" spans="1:4" ht="15.75">
      <c r="A4" s="405" t="s">
        <v>773</v>
      </c>
      <c r="B4" s="405"/>
      <c r="C4" s="405"/>
      <c r="D4" s="405"/>
    </row>
    <row r="5" spans="1:4" ht="15.75">
      <c r="A5" s="405" t="s">
        <v>1096</v>
      </c>
      <c r="B5" s="405"/>
      <c r="C5" s="405"/>
      <c r="D5" s="405"/>
    </row>
    <row r="6" spans="1:4" ht="15.75">
      <c r="A6" s="405" t="s">
        <v>1118</v>
      </c>
      <c r="B6" s="358"/>
      <c r="C6" s="358"/>
      <c r="D6" s="358"/>
    </row>
    <row r="7" spans="1:4" ht="15.75">
      <c r="A7" s="405" t="s">
        <v>1243</v>
      </c>
      <c r="B7" s="358"/>
      <c r="C7" s="358"/>
      <c r="D7" s="358"/>
    </row>
    <row r="8" spans="1:4" ht="15.75">
      <c r="A8" s="405" t="s">
        <v>1244</v>
      </c>
      <c r="B8" s="358"/>
      <c r="C8" s="358"/>
      <c r="D8" s="358"/>
    </row>
    <row r="9" spans="1:4" ht="15.75">
      <c r="A9" s="28"/>
      <c r="B9" s="28"/>
      <c r="C9" s="28"/>
      <c r="D9" s="28"/>
    </row>
    <row r="10" ht="15" customHeight="1"/>
    <row r="11" spans="1:4" ht="49.5" customHeight="1">
      <c r="A11" s="406" t="s">
        <v>708</v>
      </c>
      <c r="B11" s="406"/>
      <c r="C11" s="406"/>
      <c r="D11" s="407"/>
    </row>
    <row r="12" spans="1:4" ht="18.75" customHeight="1">
      <c r="A12" s="14"/>
      <c r="B12" s="14"/>
      <c r="C12" s="14"/>
      <c r="D12" s="132"/>
    </row>
    <row r="13" ht="18" customHeight="1" thickBot="1">
      <c r="D13" s="43" t="s">
        <v>696</v>
      </c>
    </row>
    <row r="14" spans="1:4" ht="16.5" thickBot="1">
      <c r="A14" s="400" t="s">
        <v>552</v>
      </c>
      <c r="B14" s="400" t="s">
        <v>7</v>
      </c>
      <c r="C14" s="402" t="s">
        <v>264</v>
      </c>
      <c r="D14" s="403"/>
    </row>
    <row r="15" spans="1:4" ht="16.5" thickBot="1">
      <c r="A15" s="401"/>
      <c r="B15" s="401"/>
      <c r="C15" s="44" t="s">
        <v>532</v>
      </c>
      <c r="D15" s="45" t="s">
        <v>702</v>
      </c>
    </row>
    <row r="16" spans="1:4" ht="15.75">
      <c r="A16" s="27">
        <v>1</v>
      </c>
      <c r="B16" s="46" t="s">
        <v>369</v>
      </c>
      <c r="C16" s="60">
        <v>4429000</v>
      </c>
      <c r="D16" s="60">
        <v>4546000</v>
      </c>
    </row>
    <row r="17" spans="1:4" s="13" customFormat="1" ht="19.5" customHeight="1">
      <c r="A17" s="39">
        <v>2</v>
      </c>
      <c r="B17" s="34" t="s">
        <v>370</v>
      </c>
      <c r="C17" s="58">
        <v>3155000</v>
      </c>
      <c r="D17" s="58">
        <v>3269000</v>
      </c>
    </row>
    <row r="18" spans="1:4" s="13" customFormat="1" ht="15.75">
      <c r="A18" s="39">
        <v>3</v>
      </c>
      <c r="B18" s="34" t="s">
        <v>371</v>
      </c>
      <c r="C18" s="58">
        <v>3553000</v>
      </c>
      <c r="D18" s="58">
        <v>3654000</v>
      </c>
    </row>
    <row r="19" spans="1:4" s="13" customFormat="1" ht="20.25" customHeight="1">
      <c r="A19" s="39">
        <v>4</v>
      </c>
      <c r="B19" s="34" t="s">
        <v>372</v>
      </c>
      <c r="C19" s="58">
        <v>4326000</v>
      </c>
      <c r="D19" s="58">
        <v>4444000</v>
      </c>
    </row>
    <row r="20" spans="1:4" s="13" customFormat="1" ht="18" customHeight="1">
      <c r="A20" s="39">
        <v>5</v>
      </c>
      <c r="B20" s="34" t="s">
        <v>373</v>
      </c>
      <c r="C20" s="58">
        <v>6079000</v>
      </c>
      <c r="D20" s="58">
        <v>6248000</v>
      </c>
    </row>
    <row r="21" spans="1:4" s="13" customFormat="1" ht="15.75">
      <c r="A21" s="39">
        <v>6</v>
      </c>
      <c r="B21" s="34" t="s">
        <v>374</v>
      </c>
      <c r="C21" s="58">
        <v>3602000</v>
      </c>
      <c r="D21" s="58">
        <v>3709000</v>
      </c>
    </row>
    <row r="22" spans="1:4" s="13" customFormat="1" ht="15.75">
      <c r="A22" s="39">
        <v>7</v>
      </c>
      <c r="B22" s="34" t="s">
        <v>375</v>
      </c>
      <c r="C22" s="58">
        <v>6671000</v>
      </c>
      <c r="D22" s="58">
        <v>6799000</v>
      </c>
    </row>
    <row r="23" spans="1:4" s="13" customFormat="1" ht="18" customHeight="1">
      <c r="A23" s="39">
        <v>8</v>
      </c>
      <c r="B23" s="34" t="s">
        <v>376</v>
      </c>
      <c r="C23" s="58">
        <v>4250000</v>
      </c>
      <c r="D23" s="58">
        <v>4368000</v>
      </c>
    </row>
    <row r="24" spans="1:4" s="13" customFormat="1" ht="15.75">
      <c r="A24" s="39">
        <v>9</v>
      </c>
      <c r="B24" s="34" t="s">
        <v>377</v>
      </c>
      <c r="C24" s="58">
        <v>4251000</v>
      </c>
      <c r="D24" s="58">
        <v>4363000</v>
      </c>
    </row>
    <row r="25" spans="1:4" s="13" customFormat="1" ht="18.75" customHeight="1">
      <c r="A25" s="39">
        <v>10</v>
      </c>
      <c r="B25" s="34" t="s">
        <v>378</v>
      </c>
      <c r="C25" s="58">
        <v>4872000</v>
      </c>
      <c r="D25" s="58">
        <v>4961000</v>
      </c>
    </row>
    <row r="26" spans="1:4" s="13" customFormat="1" ht="15.75">
      <c r="A26" s="39">
        <v>11</v>
      </c>
      <c r="B26" s="34" t="s">
        <v>379</v>
      </c>
      <c r="C26" s="58">
        <v>4371000</v>
      </c>
      <c r="D26" s="58">
        <v>4491000</v>
      </c>
    </row>
    <row r="27" spans="1:4" s="13" customFormat="1" ht="19.5" customHeight="1">
      <c r="A27" s="39">
        <v>12</v>
      </c>
      <c r="B27" s="34" t="s">
        <v>380</v>
      </c>
      <c r="C27" s="58">
        <v>6001000</v>
      </c>
      <c r="D27" s="58">
        <v>6148000</v>
      </c>
    </row>
    <row r="28" spans="1:4" s="13" customFormat="1" ht="15.75">
      <c r="A28" s="39">
        <v>13</v>
      </c>
      <c r="B28" s="34" t="s">
        <v>381</v>
      </c>
      <c r="C28" s="58">
        <v>3558000</v>
      </c>
      <c r="D28" s="58">
        <v>3648000</v>
      </c>
    </row>
    <row r="29" spans="1:4" s="13" customFormat="1" ht="20.25" customHeight="1">
      <c r="A29" s="39">
        <v>14</v>
      </c>
      <c r="B29" s="34" t="s">
        <v>382</v>
      </c>
      <c r="C29" s="58">
        <v>5234000</v>
      </c>
      <c r="D29" s="58">
        <v>5372000</v>
      </c>
    </row>
    <row r="30" spans="1:4" s="13" customFormat="1" ht="15.75">
      <c r="A30" s="39">
        <v>15</v>
      </c>
      <c r="B30" s="34" t="s">
        <v>383</v>
      </c>
      <c r="C30" s="58">
        <v>3378000</v>
      </c>
      <c r="D30" s="58">
        <v>3470000</v>
      </c>
    </row>
    <row r="31" spans="1:4" s="13" customFormat="1" ht="18.75" customHeight="1">
      <c r="A31" s="39">
        <v>16</v>
      </c>
      <c r="B31" s="34" t="s">
        <v>384</v>
      </c>
      <c r="C31" s="58">
        <v>3397000</v>
      </c>
      <c r="D31" s="58">
        <v>3485000</v>
      </c>
    </row>
    <row r="32" spans="1:4" s="13" customFormat="1" ht="18.75" customHeight="1">
      <c r="A32" s="41">
        <v>17</v>
      </c>
      <c r="B32" s="42" t="s">
        <v>551</v>
      </c>
      <c r="C32" s="58">
        <v>842000</v>
      </c>
      <c r="D32" s="58">
        <v>947000</v>
      </c>
    </row>
    <row r="33" spans="1:4" ht="15.75">
      <c r="A33" s="39"/>
      <c r="B33" s="35" t="s">
        <v>88</v>
      </c>
      <c r="C33" s="59">
        <f>C31+C30+C29+C28+C27+C26+C25+C24+C23+C22+C21+C20+C19+C18+C17+C16+C32</f>
        <v>71969000</v>
      </c>
      <c r="D33" s="59">
        <f>D31+D30+D29+D28+D27+D26+D25+D24+D23+D22+D21+D20+D19+D18+D17+D16+D32</f>
        <v>73922000</v>
      </c>
    </row>
    <row r="34" ht="19.5" customHeight="1"/>
    <row r="35" spans="1:4" ht="15.75" customHeight="1">
      <c r="A35" s="404" t="s">
        <v>936</v>
      </c>
      <c r="B35" s="404"/>
      <c r="C35" s="404"/>
      <c r="D35" s="404"/>
    </row>
  </sheetData>
  <sheetProtection/>
  <mergeCells count="13">
    <mergeCell ref="A11:D11"/>
    <mergeCell ref="A7:D7"/>
    <mergeCell ref="A6:D6"/>
    <mergeCell ref="A14:A15"/>
    <mergeCell ref="B14:B15"/>
    <mergeCell ref="C14:D14"/>
    <mergeCell ref="A35:D35"/>
    <mergeCell ref="A1:D1"/>
    <mergeCell ref="A2:D2"/>
    <mergeCell ref="A3:D3"/>
    <mergeCell ref="A4:D4"/>
    <mergeCell ref="A5:D5"/>
    <mergeCell ref="A8:D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3"/>
  <sheetViews>
    <sheetView zoomScalePageLayoutView="0" workbookViewId="0" topLeftCell="A1">
      <selection activeCell="F13" sqref="F13:F14"/>
    </sheetView>
  </sheetViews>
  <sheetFormatPr defaultColWidth="9.00390625" defaultRowHeight="12.75"/>
  <cols>
    <col min="1" max="1" width="6.375" style="267" customWidth="1"/>
    <col min="2" max="2" width="65.00390625" style="258" customWidth="1"/>
    <col min="3" max="3" width="17.25390625" style="258" customWidth="1"/>
    <col min="4" max="4" width="12.125" style="258" customWidth="1"/>
    <col min="5" max="16384" width="9.125" style="258" customWidth="1"/>
  </cols>
  <sheetData>
    <row r="1" spans="1:3" ht="15.75">
      <c r="A1" s="398" t="s">
        <v>774</v>
      </c>
      <c r="B1" s="398"/>
      <c r="C1" s="398"/>
    </row>
    <row r="2" spans="1:3" ht="15.75">
      <c r="A2" s="398" t="s">
        <v>392</v>
      </c>
      <c r="B2" s="398"/>
      <c r="C2" s="398"/>
    </row>
    <row r="3" spans="1:3" ht="15.75">
      <c r="A3" s="398" t="s">
        <v>393</v>
      </c>
      <c r="B3" s="398"/>
      <c r="C3" s="398"/>
    </row>
    <row r="4" spans="1:3" ht="15.75">
      <c r="A4" s="398" t="s">
        <v>394</v>
      </c>
      <c r="B4" s="398"/>
      <c r="C4" s="398"/>
    </row>
    <row r="5" spans="1:3" ht="15.75">
      <c r="A5" s="398" t="s">
        <v>1095</v>
      </c>
      <c r="B5" s="398"/>
      <c r="C5" s="398"/>
    </row>
    <row r="6" spans="1:3" ht="15.75">
      <c r="A6" s="398" t="s">
        <v>1119</v>
      </c>
      <c r="B6" s="358"/>
      <c r="C6" s="358"/>
    </row>
    <row r="7" spans="1:3" ht="15.75">
      <c r="A7" s="398" t="s">
        <v>1245</v>
      </c>
      <c r="B7" s="358"/>
      <c r="C7" s="358"/>
    </row>
    <row r="8" spans="1:3" ht="15.75">
      <c r="A8" s="398" t="s">
        <v>1246</v>
      </c>
      <c r="B8" s="358"/>
      <c r="C8" s="358"/>
    </row>
    <row r="9" spans="1:3" ht="15.75">
      <c r="A9" s="398"/>
      <c r="B9" s="358"/>
      <c r="C9" s="358"/>
    </row>
    <row r="10" spans="1:3" ht="15.75">
      <c r="A10" s="255"/>
      <c r="B10" s="254"/>
      <c r="C10" s="254"/>
    </row>
    <row r="11" spans="1:4" ht="44.25" customHeight="1">
      <c r="A11" s="399" t="s">
        <v>709</v>
      </c>
      <c r="B11" s="399"/>
      <c r="C11" s="399"/>
      <c r="D11" s="259"/>
    </row>
    <row r="12" spans="1:4" ht="15.75" customHeight="1">
      <c r="A12" s="259"/>
      <c r="B12" s="259"/>
      <c r="C12" s="259"/>
      <c r="D12" s="259"/>
    </row>
    <row r="13" ht="16.5" thickBot="1">
      <c r="C13" s="295" t="s">
        <v>697</v>
      </c>
    </row>
    <row r="14" spans="1:3" ht="32.25" thickBot="1">
      <c r="A14" s="298" t="s">
        <v>282</v>
      </c>
      <c r="B14" s="306" t="s">
        <v>7</v>
      </c>
      <c r="C14" s="298" t="s">
        <v>264</v>
      </c>
    </row>
    <row r="15" spans="1:3" ht="15.75">
      <c r="A15" s="307">
        <v>1</v>
      </c>
      <c r="B15" s="308" t="s">
        <v>369</v>
      </c>
      <c r="C15" s="301">
        <v>112014</v>
      </c>
    </row>
    <row r="16" spans="1:3" ht="15.75">
      <c r="A16" s="264">
        <v>2</v>
      </c>
      <c r="B16" s="309" t="s">
        <v>370</v>
      </c>
      <c r="C16" s="301">
        <v>112014</v>
      </c>
    </row>
    <row r="17" spans="1:3" ht="15.75">
      <c r="A17" s="264">
        <v>3</v>
      </c>
      <c r="B17" s="309" t="s">
        <v>371</v>
      </c>
      <c r="C17" s="301">
        <v>112014</v>
      </c>
    </row>
    <row r="18" spans="1:3" ht="15.75">
      <c r="A18" s="264">
        <v>4</v>
      </c>
      <c r="B18" s="309" t="s">
        <v>372</v>
      </c>
      <c r="C18" s="301">
        <v>112014</v>
      </c>
    </row>
    <row r="19" spans="1:3" ht="15.75">
      <c r="A19" s="264">
        <v>5</v>
      </c>
      <c r="B19" s="309" t="s">
        <v>373</v>
      </c>
      <c r="C19" s="301">
        <v>112014</v>
      </c>
    </row>
    <row r="20" spans="1:3" ht="15.75">
      <c r="A20" s="264">
        <v>6</v>
      </c>
      <c r="B20" s="309" t="s">
        <v>374</v>
      </c>
      <c r="C20" s="301">
        <v>112014</v>
      </c>
    </row>
    <row r="21" spans="1:3" ht="15.75">
      <c r="A21" s="264">
        <v>7</v>
      </c>
      <c r="B21" s="309" t="s">
        <v>375</v>
      </c>
      <c r="C21" s="301">
        <v>279883</v>
      </c>
    </row>
    <row r="22" spans="1:3" ht="15.75">
      <c r="A22" s="264">
        <v>8</v>
      </c>
      <c r="B22" s="309" t="s">
        <v>376</v>
      </c>
      <c r="C22" s="301">
        <v>112014</v>
      </c>
    </row>
    <row r="23" spans="1:3" ht="15.75">
      <c r="A23" s="264">
        <v>9</v>
      </c>
      <c r="B23" s="309" t="s">
        <v>377</v>
      </c>
      <c r="C23" s="301">
        <v>112014</v>
      </c>
    </row>
    <row r="24" spans="1:3" ht="15.75">
      <c r="A24" s="264">
        <v>10</v>
      </c>
      <c r="B24" s="309" t="s">
        <v>378</v>
      </c>
      <c r="C24" s="301">
        <v>279883</v>
      </c>
    </row>
    <row r="25" spans="1:3" ht="15.75">
      <c r="A25" s="264">
        <v>11</v>
      </c>
      <c r="B25" s="309" t="s">
        <v>379</v>
      </c>
      <c r="C25" s="301">
        <v>112014</v>
      </c>
    </row>
    <row r="26" spans="1:3" ht="15.75">
      <c r="A26" s="264">
        <v>12</v>
      </c>
      <c r="B26" s="309" t="s">
        <v>380</v>
      </c>
      <c r="C26" s="301">
        <v>112014</v>
      </c>
    </row>
    <row r="27" spans="1:3" ht="15.75">
      <c r="A27" s="264">
        <v>13</v>
      </c>
      <c r="B27" s="309" t="s">
        <v>381</v>
      </c>
      <c r="C27" s="301">
        <v>279783</v>
      </c>
    </row>
    <row r="28" spans="1:3" ht="15.75">
      <c r="A28" s="264">
        <v>14</v>
      </c>
      <c r="B28" s="310" t="s">
        <v>382</v>
      </c>
      <c r="C28" s="301">
        <v>279883</v>
      </c>
    </row>
    <row r="29" spans="1:3" ht="15.75">
      <c r="A29" s="264">
        <v>15</v>
      </c>
      <c r="B29" s="310" t="s">
        <v>383</v>
      </c>
      <c r="C29" s="301">
        <v>112014</v>
      </c>
    </row>
    <row r="30" spans="1:3" ht="15.75">
      <c r="A30" s="264">
        <v>16</v>
      </c>
      <c r="B30" s="310" t="s">
        <v>384</v>
      </c>
      <c r="C30" s="301">
        <v>112014</v>
      </c>
    </row>
    <row r="31" spans="1:3" ht="15.75">
      <c r="A31" s="264"/>
      <c r="B31" s="265" t="s">
        <v>88</v>
      </c>
      <c r="C31" s="266">
        <f>C30+C29+C28+C27+C26+C25+C24+C23+C22+C21+C20+C19+C18+C17+C16+C15</f>
        <v>2463600</v>
      </c>
    </row>
    <row r="33" spans="1:5" ht="15.75">
      <c r="A33" s="408" t="s">
        <v>936</v>
      </c>
      <c r="B33" s="409"/>
      <c r="C33" s="409"/>
      <c r="E33" s="311"/>
    </row>
  </sheetData>
  <sheetProtection/>
  <mergeCells count="11">
    <mergeCell ref="A7:C7"/>
    <mergeCell ref="A9:C9"/>
    <mergeCell ref="A8:C8"/>
    <mergeCell ref="A11:C11"/>
    <mergeCell ref="A33:C33"/>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4"/>
  <sheetViews>
    <sheetView zoomScalePageLayoutView="0" workbookViewId="0" topLeftCell="A1">
      <selection activeCell="O24" sqref="O24"/>
    </sheetView>
  </sheetViews>
  <sheetFormatPr defaultColWidth="9.00390625" defaultRowHeight="12.75"/>
  <cols>
    <col min="1" max="1" width="6.375" style="31" customWidth="1"/>
    <col min="2" max="2" width="54.375" style="29" customWidth="1"/>
    <col min="3" max="3" width="13.375" style="29" customWidth="1"/>
    <col min="4" max="4" width="13.875" style="29" customWidth="1"/>
    <col min="5" max="16384" width="9.125" style="29" customWidth="1"/>
  </cols>
  <sheetData>
    <row r="1" spans="1:3" ht="15.75">
      <c r="A1" s="405" t="s">
        <v>681</v>
      </c>
      <c r="B1" s="405"/>
      <c r="C1" s="405"/>
    </row>
    <row r="2" spans="1:4" ht="15.75">
      <c r="A2" s="405" t="s">
        <v>392</v>
      </c>
      <c r="B2" s="405"/>
      <c r="C2" s="405"/>
      <c r="D2" s="407"/>
    </row>
    <row r="3" spans="1:4" ht="15.75">
      <c r="A3" s="405" t="s">
        <v>393</v>
      </c>
      <c r="B3" s="405"/>
      <c r="C3" s="405"/>
      <c r="D3" s="407"/>
    </row>
    <row r="4" spans="1:4" ht="15.75">
      <c r="A4" s="405" t="s">
        <v>394</v>
      </c>
      <c r="B4" s="405"/>
      <c r="C4" s="405"/>
      <c r="D4" s="407"/>
    </row>
    <row r="5" spans="1:4" ht="15.75">
      <c r="A5" s="405" t="s">
        <v>1095</v>
      </c>
      <c r="B5" s="405"/>
      <c r="C5" s="405"/>
      <c r="D5" s="407"/>
    </row>
    <row r="6" spans="1:4" ht="15.75">
      <c r="A6" s="405" t="s">
        <v>1119</v>
      </c>
      <c r="B6" s="411"/>
      <c r="C6" s="411"/>
      <c r="D6" s="411"/>
    </row>
    <row r="7" spans="1:4" ht="15.75">
      <c r="A7" s="405" t="s">
        <v>1245</v>
      </c>
      <c r="B7" s="411"/>
      <c r="C7" s="411"/>
      <c r="D7" s="411"/>
    </row>
    <row r="8" spans="1:4" ht="15.75">
      <c r="A8" s="405" t="s">
        <v>1246</v>
      </c>
      <c r="B8" s="358"/>
      <c r="C8" s="358"/>
      <c r="D8" s="358"/>
    </row>
    <row r="9" spans="1:4" ht="15.75">
      <c r="A9" s="405"/>
      <c r="B9" s="411"/>
      <c r="C9" s="411"/>
      <c r="D9" s="411"/>
    </row>
    <row r="10" spans="1:4" ht="15.75">
      <c r="A10" s="28"/>
      <c r="B10" s="30"/>
      <c r="C10" s="30"/>
      <c r="D10" s="30"/>
    </row>
    <row r="11" spans="1:4" ht="45" customHeight="1">
      <c r="A11" s="406" t="s">
        <v>710</v>
      </c>
      <c r="B11" s="406"/>
      <c r="C11" s="406"/>
      <c r="D11" s="410"/>
    </row>
    <row r="12" spans="1:4" ht="20.25" customHeight="1">
      <c r="A12" s="14"/>
      <c r="B12" s="14"/>
      <c r="C12" s="14"/>
      <c r="D12" s="284"/>
    </row>
    <row r="13" ht="16.5" thickBot="1">
      <c r="D13" s="32" t="s">
        <v>697</v>
      </c>
    </row>
    <row r="14" spans="1:4" ht="16.5" thickBot="1">
      <c r="A14" s="412" t="s">
        <v>282</v>
      </c>
      <c r="B14" s="413" t="s">
        <v>7</v>
      </c>
      <c r="C14" s="415" t="s">
        <v>264</v>
      </c>
      <c r="D14" s="416"/>
    </row>
    <row r="15" spans="1:4" ht="16.5" thickBot="1">
      <c r="A15" s="401"/>
      <c r="B15" s="414"/>
      <c r="C15" s="123" t="s">
        <v>532</v>
      </c>
      <c r="D15" s="123" t="s">
        <v>702</v>
      </c>
    </row>
    <row r="16" spans="1:4" ht="15.75">
      <c r="A16" s="65">
        <v>1</v>
      </c>
      <c r="B16" s="69" t="s">
        <v>369</v>
      </c>
      <c r="C16" s="57">
        <v>109200</v>
      </c>
      <c r="D16" s="57">
        <v>113000</v>
      </c>
    </row>
    <row r="17" spans="1:4" ht="15.75">
      <c r="A17" s="33">
        <v>2</v>
      </c>
      <c r="B17" s="34" t="s">
        <v>370</v>
      </c>
      <c r="C17" s="57">
        <v>109200</v>
      </c>
      <c r="D17" s="57">
        <v>113000</v>
      </c>
    </row>
    <row r="18" spans="1:4" ht="15.75">
      <c r="A18" s="33">
        <v>3</v>
      </c>
      <c r="B18" s="34" t="s">
        <v>371</v>
      </c>
      <c r="C18" s="57">
        <v>109200</v>
      </c>
      <c r="D18" s="57">
        <v>113000</v>
      </c>
    </row>
    <row r="19" spans="1:4" ht="15.75">
      <c r="A19" s="33">
        <v>4</v>
      </c>
      <c r="B19" s="34" t="s">
        <v>372</v>
      </c>
      <c r="C19" s="57">
        <v>109200</v>
      </c>
      <c r="D19" s="57">
        <v>113000</v>
      </c>
    </row>
    <row r="20" spans="1:4" ht="15.75">
      <c r="A20" s="33">
        <v>5</v>
      </c>
      <c r="B20" s="34" t="s">
        <v>373</v>
      </c>
      <c r="C20" s="57">
        <v>109200</v>
      </c>
      <c r="D20" s="57">
        <v>113000</v>
      </c>
    </row>
    <row r="21" spans="1:4" ht="15.75">
      <c r="A21" s="33">
        <v>6</v>
      </c>
      <c r="B21" s="34" t="s">
        <v>374</v>
      </c>
      <c r="C21" s="57">
        <v>109200</v>
      </c>
      <c r="D21" s="57">
        <v>113000</v>
      </c>
    </row>
    <row r="22" spans="1:4" ht="15.75">
      <c r="A22" s="33">
        <v>7</v>
      </c>
      <c r="B22" s="34" t="s">
        <v>375</v>
      </c>
      <c r="C22" s="57">
        <v>272900</v>
      </c>
      <c r="D22" s="124">
        <v>282500</v>
      </c>
    </row>
    <row r="23" spans="1:4" ht="15.75">
      <c r="A23" s="33">
        <v>8</v>
      </c>
      <c r="B23" s="34" t="s">
        <v>376</v>
      </c>
      <c r="C23" s="57">
        <v>109200</v>
      </c>
      <c r="D23" s="57">
        <v>113000</v>
      </c>
    </row>
    <row r="24" spans="1:4" ht="15.75">
      <c r="A24" s="33">
        <v>9</v>
      </c>
      <c r="B24" s="34" t="s">
        <v>377</v>
      </c>
      <c r="C24" s="57">
        <v>109200</v>
      </c>
      <c r="D24" s="57">
        <v>113000</v>
      </c>
    </row>
    <row r="25" spans="1:4" ht="15.75">
      <c r="A25" s="33">
        <v>10</v>
      </c>
      <c r="B25" s="34" t="s">
        <v>378</v>
      </c>
      <c r="C25" s="57">
        <v>273000</v>
      </c>
      <c r="D25" s="57">
        <v>282500</v>
      </c>
    </row>
    <row r="26" spans="1:4" ht="15.75">
      <c r="A26" s="33">
        <v>11</v>
      </c>
      <c r="B26" s="34" t="s">
        <v>379</v>
      </c>
      <c r="C26" s="57">
        <v>109200</v>
      </c>
      <c r="D26" s="57">
        <v>113000</v>
      </c>
    </row>
    <row r="27" spans="1:4" ht="15.75">
      <c r="A27" s="33">
        <v>12</v>
      </c>
      <c r="B27" s="34" t="s">
        <v>380</v>
      </c>
      <c r="C27" s="57">
        <v>109200</v>
      </c>
      <c r="D27" s="57">
        <v>113000</v>
      </c>
    </row>
    <row r="28" spans="1:4" ht="15.75">
      <c r="A28" s="33">
        <v>13</v>
      </c>
      <c r="B28" s="34" t="s">
        <v>381</v>
      </c>
      <c r="C28" s="57">
        <v>272900</v>
      </c>
      <c r="D28" s="57">
        <v>282500</v>
      </c>
    </row>
    <row r="29" spans="1:4" ht="15.75">
      <c r="A29" s="33">
        <v>14</v>
      </c>
      <c r="B29" s="70" t="s">
        <v>382</v>
      </c>
      <c r="C29" s="57">
        <v>272900</v>
      </c>
      <c r="D29" s="57">
        <v>282500</v>
      </c>
    </row>
    <row r="30" spans="1:4" ht="15.75">
      <c r="A30" s="33">
        <v>15</v>
      </c>
      <c r="B30" s="70" t="s">
        <v>383</v>
      </c>
      <c r="C30" s="57">
        <v>109200</v>
      </c>
      <c r="D30" s="57">
        <v>113000</v>
      </c>
    </row>
    <row r="31" spans="1:4" ht="15.75">
      <c r="A31" s="33">
        <v>16</v>
      </c>
      <c r="B31" s="70" t="s">
        <v>384</v>
      </c>
      <c r="C31" s="57">
        <v>109200</v>
      </c>
      <c r="D31" s="57">
        <v>113000</v>
      </c>
    </row>
    <row r="32" spans="1:4" ht="15.75">
      <c r="A32" s="33"/>
      <c r="B32" s="35" t="s">
        <v>88</v>
      </c>
      <c r="C32" s="59">
        <f>C31+C30+C29+C28+C27+C26+C25+C24+C23+C22+C21+C20+C19+C18+C17+C16</f>
        <v>2402100</v>
      </c>
      <c r="D32" s="125">
        <f>D31+D30+D29+D28+D27+D26+D25+D24+D23+D22+D21+D20+D19+D18+D17+D16</f>
        <v>2486000</v>
      </c>
    </row>
    <row r="34" spans="1:5" ht="15.75">
      <c r="A34" s="417" t="s">
        <v>937</v>
      </c>
      <c r="B34" s="407"/>
      <c r="C34" s="407"/>
      <c r="D34" s="407"/>
      <c r="E34" s="36"/>
    </row>
  </sheetData>
  <sheetProtection/>
  <mergeCells count="14">
    <mergeCell ref="A34:D34"/>
    <mergeCell ref="A1:C1"/>
    <mergeCell ref="A2:D2"/>
    <mergeCell ref="A3:D3"/>
    <mergeCell ref="A4:D4"/>
    <mergeCell ref="A5:D5"/>
    <mergeCell ref="A11:D11"/>
    <mergeCell ref="A6:D6"/>
    <mergeCell ref="A7:D7"/>
    <mergeCell ref="A9:D9"/>
    <mergeCell ref="A14:A15"/>
    <mergeCell ref="B14:B15"/>
    <mergeCell ref="C14:D14"/>
    <mergeCell ref="A8:D8"/>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34"/>
  <sheetViews>
    <sheetView zoomScalePageLayoutView="0" workbookViewId="0" topLeftCell="A1">
      <selection activeCell="F11" sqref="F11"/>
    </sheetView>
  </sheetViews>
  <sheetFormatPr defaultColWidth="9.00390625" defaultRowHeight="12.75"/>
  <cols>
    <col min="1" max="1" width="4.625" style="31" customWidth="1"/>
    <col min="2" max="2" width="67.00390625" style="68" customWidth="1"/>
    <col min="3" max="3" width="17.625" style="29" customWidth="1"/>
    <col min="4" max="4" width="12.125" style="29" customWidth="1"/>
    <col min="5" max="16384" width="9.125" style="29" customWidth="1"/>
  </cols>
  <sheetData>
    <row r="1" spans="1:3" s="37" customFormat="1" ht="15">
      <c r="A1" s="405" t="s">
        <v>775</v>
      </c>
      <c r="B1" s="405"/>
      <c r="C1" s="405"/>
    </row>
    <row r="2" spans="1:3" s="37" customFormat="1" ht="15">
      <c r="A2" s="405" t="s">
        <v>109</v>
      </c>
      <c r="B2" s="405"/>
      <c r="C2" s="405"/>
    </row>
    <row r="3" spans="1:3" s="37" customFormat="1" ht="15">
      <c r="A3" s="405" t="s">
        <v>108</v>
      </c>
      <c r="B3" s="405"/>
      <c r="C3" s="405"/>
    </row>
    <row r="4" spans="1:3" s="37" customFormat="1" ht="15">
      <c r="A4" s="405" t="s">
        <v>107</v>
      </c>
      <c r="B4" s="405"/>
      <c r="C4" s="405"/>
    </row>
    <row r="5" spans="1:3" s="37" customFormat="1" ht="15">
      <c r="A5" s="405" t="s">
        <v>1094</v>
      </c>
      <c r="B5" s="405"/>
      <c r="C5" s="405"/>
    </row>
    <row r="6" spans="1:3" s="37" customFormat="1" ht="15">
      <c r="A6" s="405" t="s">
        <v>1120</v>
      </c>
      <c r="B6" s="411"/>
      <c r="C6" s="411"/>
    </row>
    <row r="7" spans="1:3" s="37" customFormat="1" ht="15">
      <c r="A7" s="405" t="s">
        <v>1247</v>
      </c>
      <c r="B7" s="411"/>
      <c r="C7" s="411"/>
    </row>
    <row r="8" spans="1:3" s="37" customFormat="1" ht="15">
      <c r="A8" s="405" t="s">
        <v>1248</v>
      </c>
      <c r="B8" s="358"/>
      <c r="C8" s="358"/>
    </row>
    <row r="9" spans="1:4" ht="15.75">
      <c r="A9" s="405"/>
      <c r="B9" s="411"/>
      <c r="C9" s="411"/>
      <c r="D9" s="30"/>
    </row>
    <row r="10" spans="1:4" ht="15.75">
      <c r="A10" s="28"/>
      <c r="B10" s="63"/>
      <c r="C10" s="30"/>
      <c r="D10" s="30"/>
    </row>
    <row r="11" spans="1:4" ht="81.75" customHeight="1">
      <c r="A11" s="406" t="s">
        <v>711</v>
      </c>
      <c r="B11" s="406"/>
      <c r="C11" s="406"/>
      <c r="D11" s="14"/>
    </row>
    <row r="12" spans="1:4" ht="18" customHeight="1" thickBot="1">
      <c r="A12" s="14"/>
      <c r="B12" s="64"/>
      <c r="C12" s="16" t="s">
        <v>697</v>
      </c>
      <c r="D12" s="14"/>
    </row>
    <row r="13" spans="1:3" ht="15.75">
      <c r="A13" s="421" t="s">
        <v>282</v>
      </c>
      <c r="B13" s="423" t="s">
        <v>7</v>
      </c>
      <c r="C13" s="418" t="s">
        <v>388</v>
      </c>
    </row>
    <row r="14" spans="1:3" ht="16.5" thickBot="1">
      <c r="A14" s="422"/>
      <c r="B14" s="424"/>
      <c r="C14" s="419"/>
    </row>
    <row r="15" spans="1:3" ht="19.5" customHeight="1">
      <c r="A15" s="65">
        <v>1</v>
      </c>
      <c r="B15" s="66" t="s">
        <v>369</v>
      </c>
      <c r="C15" s="57">
        <v>500000</v>
      </c>
    </row>
    <row r="16" spans="1:3" ht="15.75">
      <c r="A16" s="33">
        <v>2</v>
      </c>
      <c r="B16" s="38" t="s">
        <v>370</v>
      </c>
      <c r="C16" s="57">
        <v>500000</v>
      </c>
    </row>
    <row r="17" spans="1:3" ht="17.25" customHeight="1">
      <c r="A17" s="33">
        <v>3</v>
      </c>
      <c r="B17" s="38" t="s">
        <v>371</v>
      </c>
      <c r="C17" s="57">
        <v>500000</v>
      </c>
    </row>
    <row r="18" spans="1:3" ht="18" customHeight="1">
      <c r="A18" s="33">
        <v>4</v>
      </c>
      <c r="B18" s="38" t="s">
        <v>372</v>
      </c>
      <c r="C18" s="57">
        <v>500000</v>
      </c>
    </row>
    <row r="19" spans="1:3" ht="18.75" customHeight="1">
      <c r="A19" s="33">
        <v>5</v>
      </c>
      <c r="B19" s="38" t="s">
        <v>373</v>
      </c>
      <c r="C19" s="57">
        <v>500000</v>
      </c>
    </row>
    <row r="20" spans="1:3" ht="20.25" customHeight="1">
      <c r="A20" s="33">
        <v>6</v>
      </c>
      <c r="B20" s="38" t="s">
        <v>374</v>
      </c>
      <c r="C20" s="57">
        <v>500000</v>
      </c>
    </row>
    <row r="21" spans="1:3" ht="21.75" customHeight="1">
      <c r="A21" s="33">
        <v>7</v>
      </c>
      <c r="B21" s="38" t="s">
        <v>375</v>
      </c>
      <c r="C21" s="57">
        <v>600000</v>
      </c>
    </row>
    <row r="22" spans="1:3" ht="18" customHeight="1">
      <c r="A22" s="33">
        <v>8</v>
      </c>
      <c r="B22" s="38" t="s">
        <v>376</v>
      </c>
      <c r="C22" s="57">
        <v>500000</v>
      </c>
    </row>
    <row r="23" spans="1:3" ht="18.75" customHeight="1">
      <c r="A23" s="33">
        <v>9</v>
      </c>
      <c r="B23" s="38" t="s">
        <v>377</v>
      </c>
      <c r="C23" s="57">
        <v>500000</v>
      </c>
    </row>
    <row r="24" spans="1:3" ht="15.75" customHeight="1">
      <c r="A24" s="33">
        <v>10</v>
      </c>
      <c r="B24" s="38" t="s">
        <v>378</v>
      </c>
      <c r="C24" s="57">
        <v>500000</v>
      </c>
    </row>
    <row r="25" spans="1:3" ht="18.75" customHeight="1">
      <c r="A25" s="33">
        <v>11</v>
      </c>
      <c r="B25" s="38" t="s">
        <v>379</v>
      </c>
      <c r="C25" s="57">
        <v>500000</v>
      </c>
    </row>
    <row r="26" spans="1:3" ht="16.5" customHeight="1">
      <c r="A26" s="33">
        <v>12</v>
      </c>
      <c r="B26" s="38" t="s">
        <v>380</v>
      </c>
      <c r="C26" s="57">
        <v>500000</v>
      </c>
    </row>
    <row r="27" spans="1:3" ht="15.75">
      <c r="A27" s="33">
        <v>13</v>
      </c>
      <c r="B27" s="38" t="s">
        <v>381</v>
      </c>
      <c r="C27" s="57">
        <v>500000</v>
      </c>
    </row>
    <row r="28" spans="1:3" ht="19.5" customHeight="1">
      <c r="A28" s="33">
        <v>14</v>
      </c>
      <c r="B28" s="38" t="s">
        <v>382</v>
      </c>
      <c r="C28" s="57">
        <v>500000</v>
      </c>
    </row>
    <row r="29" spans="1:3" ht="15.75">
      <c r="A29" s="33">
        <v>15</v>
      </c>
      <c r="B29" s="38" t="s">
        <v>383</v>
      </c>
      <c r="C29" s="57">
        <v>500000</v>
      </c>
    </row>
    <row r="30" spans="1:3" ht="15.75">
      <c r="A30" s="33">
        <v>16</v>
      </c>
      <c r="B30" s="38" t="s">
        <v>384</v>
      </c>
      <c r="C30" s="57">
        <v>500000</v>
      </c>
    </row>
    <row r="31" spans="1:3" ht="15.75">
      <c r="A31" s="33"/>
      <c r="B31" s="67" t="s">
        <v>88</v>
      </c>
      <c r="C31" s="121">
        <f>C30+C29+C28+C27+C26+C25+C24+C23+C22+C21+C20+C19+C18+C17+C16+C15</f>
        <v>8100000</v>
      </c>
    </row>
    <row r="34" spans="1:5" ht="15.75">
      <c r="A34" s="417" t="s">
        <v>938</v>
      </c>
      <c r="B34" s="420"/>
      <c r="C34" s="420"/>
      <c r="E34" s="36"/>
    </row>
  </sheetData>
  <sheetProtection/>
  <mergeCells count="14">
    <mergeCell ref="A34:C34"/>
    <mergeCell ref="A11:C11"/>
    <mergeCell ref="A13:A14"/>
    <mergeCell ref="B13:B14"/>
    <mergeCell ref="A1:C1"/>
    <mergeCell ref="A2:C2"/>
    <mergeCell ref="A3:C3"/>
    <mergeCell ref="A4:C4"/>
    <mergeCell ref="A5:C5"/>
    <mergeCell ref="C13:C14"/>
    <mergeCell ref="A9:C9"/>
    <mergeCell ref="A7:C7"/>
    <mergeCell ref="A6:C6"/>
    <mergeCell ref="A8:C8"/>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E34"/>
  <sheetViews>
    <sheetView zoomScalePageLayoutView="0" workbookViewId="0" topLeftCell="A1">
      <selection activeCell="I11" sqref="I11"/>
    </sheetView>
  </sheetViews>
  <sheetFormatPr defaultColWidth="9.00390625" defaultRowHeight="12.75"/>
  <cols>
    <col min="1" max="1" width="7.125" style="267" customWidth="1"/>
    <col min="2" max="2" width="64.875" style="258" customWidth="1"/>
    <col min="3" max="3" width="16.00390625" style="258" customWidth="1"/>
    <col min="4" max="4" width="12.125" style="258" customWidth="1"/>
    <col min="5" max="16384" width="9.125" style="258" customWidth="1"/>
  </cols>
  <sheetData>
    <row r="1" spans="1:3" s="256" customFormat="1" ht="15">
      <c r="A1" s="398" t="s">
        <v>776</v>
      </c>
      <c r="B1" s="398"/>
      <c r="C1" s="398"/>
    </row>
    <row r="2" spans="1:3" s="256" customFormat="1" ht="15">
      <c r="A2" s="398" t="s">
        <v>385</v>
      </c>
      <c r="B2" s="398"/>
      <c r="C2" s="398"/>
    </row>
    <row r="3" spans="1:3" s="256" customFormat="1" ht="15">
      <c r="A3" s="398" t="s">
        <v>391</v>
      </c>
      <c r="B3" s="398"/>
      <c r="C3" s="398"/>
    </row>
    <row r="4" spans="1:3" s="256" customFormat="1" ht="15">
      <c r="A4" s="398" t="s">
        <v>386</v>
      </c>
      <c r="B4" s="398"/>
      <c r="C4" s="398"/>
    </row>
    <row r="5" spans="1:3" s="256" customFormat="1" ht="15">
      <c r="A5" s="398" t="s">
        <v>1093</v>
      </c>
      <c r="B5" s="398"/>
      <c r="C5" s="398"/>
    </row>
    <row r="6" spans="1:3" s="256" customFormat="1" ht="15">
      <c r="A6" s="398" t="s">
        <v>1117</v>
      </c>
      <c r="B6" s="358"/>
      <c r="C6" s="358"/>
    </row>
    <row r="7" spans="1:3" s="256" customFormat="1" ht="15">
      <c r="A7" s="398" t="s">
        <v>1241</v>
      </c>
      <c r="B7" s="358"/>
      <c r="C7" s="358"/>
    </row>
    <row r="8" spans="1:3" s="256" customFormat="1" ht="15">
      <c r="A8" s="398" t="s">
        <v>1242</v>
      </c>
      <c r="B8" s="358"/>
      <c r="C8" s="358"/>
    </row>
    <row r="9" spans="1:3" s="256" customFormat="1" ht="15">
      <c r="A9" s="255"/>
      <c r="B9" s="254"/>
      <c r="C9" s="254"/>
    </row>
    <row r="10" spans="1:3" ht="15.75">
      <c r="A10" s="255"/>
      <c r="B10" s="254"/>
      <c r="C10" s="254"/>
    </row>
    <row r="11" spans="1:4" ht="64.5" customHeight="1">
      <c r="A11" s="399" t="s">
        <v>712</v>
      </c>
      <c r="B11" s="399"/>
      <c r="C11" s="399"/>
      <c r="D11" s="259"/>
    </row>
    <row r="12" spans="1:4" ht="21" customHeight="1">
      <c r="A12" s="259"/>
      <c r="B12" s="259"/>
      <c r="C12" s="295" t="s">
        <v>697</v>
      </c>
      <c r="D12" s="259"/>
    </row>
    <row r="13" spans="1:3" ht="15.75">
      <c r="A13" s="426" t="s">
        <v>282</v>
      </c>
      <c r="B13" s="426" t="s">
        <v>7</v>
      </c>
      <c r="C13" s="426" t="s">
        <v>264</v>
      </c>
    </row>
    <row r="14" spans="1:3" ht="15.75">
      <c r="A14" s="426"/>
      <c r="B14" s="426"/>
      <c r="C14" s="426"/>
    </row>
    <row r="15" spans="1:3" ht="15.75">
      <c r="A15" s="307">
        <v>1</v>
      </c>
      <c r="B15" s="308" t="s">
        <v>369</v>
      </c>
      <c r="C15" s="301">
        <v>254000</v>
      </c>
    </row>
    <row r="16" spans="1:3" ht="15.75">
      <c r="A16" s="264">
        <v>2</v>
      </c>
      <c r="B16" s="309" t="s">
        <v>370</v>
      </c>
      <c r="C16" s="301">
        <v>426000</v>
      </c>
    </row>
    <row r="17" spans="1:3" ht="15.75">
      <c r="A17" s="264">
        <v>3</v>
      </c>
      <c r="B17" s="309" t="s">
        <v>371</v>
      </c>
      <c r="C17" s="301">
        <v>163000</v>
      </c>
    </row>
    <row r="18" spans="1:3" ht="15.75">
      <c r="A18" s="264">
        <v>4</v>
      </c>
      <c r="B18" s="309" t="s">
        <v>372</v>
      </c>
      <c r="C18" s="301">
        <v>299000</v>
      </c>
    </row>
    <row r="19" spans="1:3" ht="15.75">
      <c r="A19" s="264">
        <v>5</v>
      </c>
      <c r="B19" s="309" t="s">
        <v>373</v>
      </c>
      <c r="C19" s="301">
        <v>938000</v>
      </c>
    </row>
    <row r="20" spans="1:3" ht="15.75">
      <c r="A20" s="264">
        <v>6</v>
      </c>
      <c r="B20" s="309" t="s">
        <v>374</v>
      </c>
      <c r="C20" s="301">
        <v>231000</v>
      </c>
    </row>
    <row r="21" spans="1:3" ht="15.75">
      <c r="A21" s="264">
        <v>7</v>
      </c>
      <c r="B21" s="309" t="s">
        <v>375</v>
      </c>
      <c r="C21" s="301">
        <v>1034000</v>
      </c>
    </row>
    <row r="22" spans="1:3" ht="15.75">
      <c r="A22" s="264">
        <v>8</v>
      </c>
      <c r="B22" s="309" t="s">
        <v>376</v>
      </c>
      <c r="C22" s="301">
        <v>156000</v>
      </c>
    </row>
    <row r="23" spans="1:3" ht="15.75">
      <c r="A23" s="264">
        <v>9</v>
      </c>
      <c r="B23" s="309" t="s">
        <v>377</v>
      </c>
      <c r="C23" s="301">
        <v>306000</v>
      </c>
    </row>
    <row r="24" spans="1:3" ht="15.75">
      <c r="A24" s="264">
        <v>10</v>
      </c>
      <c r="B24" s="309" t="s">
        <v>378</v>
      </c>
      <c r="C24" s="301">
        <v>594000</v>
      </c>
    </row>
    <row r="25" spans="1:3" ht="15.75">
      <c r="A25" s="264">
        <v>11</v>
      </c>
      <c r="B25" s="309" t="s">
        <v>379</v>
      </c>
      <c r="C25" s="301">
        <v>204000</v>
      </c>
    </row>
    <row r="26" spans="1:3" ht="15.75">
      <c r="A26" s="264">
        <v>12</v>
      </c>
      <c r="B26" s="309" t="s">
        <v>380</v>
      </c>
      <c r="C26" s="301">
        <v>402000</v>
      </c>
    </row>
    <row r="27" spans="1:3" ht="15.75">
      <c r="A27" s="264">
        <v>13</v>
      </c>
      <c r="B27" s="309" t="s">
        <v>381</v>
      </c>
      <c r="C27" s="301">
        <v>329000</v>
      </c>
    </row>
    <row r="28" spans="1:3" ht="15.75">
      <c r="A28" s="264">
        <v>14</v>
      </c>
      <c r="B28" s="310" t="s">
        <v>382</v>
      </c>
      <c r="C28" s="301">
        <v>414000</v>
      </c>
    </row>
    <row r="29" spans="1:3" ht="15.75">
      <c r="A29" s="264">
        <v>15</v>
      </c>
      <c r="B29" s="310" t="s">
        <v>383</v>
      </c>
      <c r="C29" s="301">
        <v>153000</v>
      </c>
    </row>
    <row r="30" spans="1:3" ht="15.75">
      <c r="A30" s="264">
        <v>16</v>
      </c>
      <c r="B30" s="310" t="s">
        <v>384</v>
      </c>
      <c r="C30" s="301">
        <v>121000</v>
      </c>
    </row>
    <row r="31" spans="1:3" ht="15.75">
      <c r="A31" s="264"/>
      <c r="B31" s="265" t="s">
        <v>88</v>
      </c>
      <c r="C31" s="266">
        <f>C30+C29+C28+C27+C26+C25+C24+C23+C22+C21+C20+C19+C18+C17+C16+C15</f>
        <v>6024000</v>
      </c>
    </row>
    <row r="34" spans="1:5" ht="15.75">
      <c r="A34" s="408" t="s">
        <v>938</v>
      </c>
      <c r="B34" s="425"/>
      <c r="C34" s="425"/>
      <c r="E34" s="311"/>
    </row>
  </sheetData>
  <sheetProtection/>
  <mergeCells count="13">
    <mergeCell ref="A1:C1"/>
    <mergeCell ref="A2:C2"/>
    <mergeCell ref="A3:C3"/>
    <mergeCell ref="A4:C4"/>
    <mergeCell ref="A5:C5"/>
    <mergeCell ref="A8:C8"/>
    <mergeCell ref="A34:C34"/>
    <mergeCell ref="A7:C7"/>
    <mergeCell ref="A6:C6"/>
    <mergeCell ref="A11:C11"/>
    <mergeCell ref="A13:A14"/>
    <mergeCell ref="B13:B14"/>
    <mergeCell ref="C13:C1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F35"/>
  <sheetViews>
    <sheetView zoomScalePageLayoutView="0" workbookViewId="0" topLeftCell="A1">
      <selection activeCell="I15" sqref="I15"/>
    </sheetView>
  </sheetViews>
  <sheetFormatPr defaultColWidth="9.00390625" defaultRowHeight="12.75"/>
  <cols>
    <col min="1" max="1" width="7.125" style="31" customWidth="1"/>
    <col min="2" max="2" width="52.25390625" style="29" customWidth="1"/>
    <col min="3" max="3" width="15.00390625" style="29" customWidth="1"/>
    <col min="4" max="4" width="14.25390625" style="29" customWidth="1"/>
    <col min="5" max="5" width="12.125" style="29" customWidth="1"/>
    <col min="6" max="16384" width="9.125" style="29" customWidth="1"/>
  </cols>
  <sheetData>
    <row r="1" spans="1:4" s="37" customFormat="1" ht="15">
      <c r="A1" s="405" t="s">
        <v>777</v>
      </c>
      <c r="B1" s="405"/>
      <c r="C1" s="405"/>
      <c r="D1" s="405"/>
    </row>
    <row r="2" spans="1:4" s="37" customFormat="1" ht="15">
      <c r="A2" s="405" t="s">
        <v>389</v>
      </c>
      <c r="B2" s="405"/>
      <c r="C2" s="405"/>
      <c r="D2" s="405"/>
    </row>
    <row r="3" spans="1:4" s="37" customFormat="1" ht="15">
      <c r="A3" s="405" t="s">
        <v>409</v>
      </c>
      <c r="B3" s="405"/>
      <c r="C3" s="405"/>
      <c r="D3" s="405"/>
    </row>
    <row r="4" spans="1:4" s="37" customFormat="1" ht="15">
      <c r="A4" s="405" t="s">
        <v>390</v>
      </c>
      <c r="B4" s="405"/>
      <c r="C4" s="405"/>
      <c r="D4" s="405"/>
    </row>
    <row r="5" spans="1:4" s="37" customFormat="1" ht="15">
      <c r="A5" s="405" t="s">
        <v>1092</v>
      </c>
      <c r="B5" s="405"/>
      <c r="C5" s="405"/>
      <c r="D5" s="405"/>
    </row>
    <row r="6" spans="1:4" s="37" customFormat="1" ht="15">
      <c r="A6" s="405" t="s">
        <v>1121</v>
      </c>
      <c r="B6" s="411"/>
      <c r="C6" s="411"/>
      <c r="D6" s="411"/>
    </row>
    <row r="7" spans="1:4" s="37" customFormat="1" ht="15">
      <c r="A7" s="405" t="s">
        <v>1249</v>
      </c>
      <c r="B7" s="411"/>
      <c r="C7" s="411"/>
      <c r="D7" s="411"/>
    </row>
    <row r="8" spans="1:4" s="37" customFormat="1" ht="15">
      <c r="A8" s="405" t="s">
        <v>1250</v>
      </c>
      <c r="B8" s="358"/>
      <c r="C8" s="358"/>
      <c r="D8" s="358"/>
    </row>
    <row r="9" spans="1:4" s="37" customFormat="1" ht="15">
      <c r="A9" s="405"/>
      <c r="B9" s="411"/>
      <c r="C9" s="411"/>
      <c r="D9" s="411"/>
    </row>
    <row r="11" spans="1:5" ht="60.75" customHeight="1">
      <c r="A11" s="406" t="s">
        <v>713</v>
      </c>
      <c r="B11" s="406"/>
      <c r="C11" s="406"/>
      <c r="D11" s="406"/>
      <c r="E11" s="14"/>
    </row>
    <row r="12" spans="1:5" ht="16.5" customHeight="1">
      <c r="A12" s="14"/>
      <c r="B12" s="14"/>
      <c r="C12" s="14"/>
      <c r="D12" s="14"/>
      <c r="E12" s="14"/>
    </row>
    <row r="13" spans="1:5" ht="14.25" customHeight="1">
      <c r="A13" s="14"/>
      <c r="B13" s="14"/>
      <c r="C13" s="14"/>
      <c r="D13" s="32" t="s">
        <v>697</v>
      </c>
      <c r="E13" s="14"/>
    </row>
    <row r="14" spans="1:4" ht="15" customHeight="1">
      <c r="A14" s="427" t="s">
        <v>282</v>
      </c>
      <c r="B14" s="427" t="s">
        <v>7</v>
      </c>
      <c r="C14" s="427" t="s">
        <v>264</v>
      </c>
      <c r="D14" s="427"/>
    </row>
    <row r="15" spans="1:4" ht="15.75">
      <c r="A15" s="427"/>
      <c r="B15" s="427"/>
      <c r="C15" s="39" t="s">
        <v>452</v>
      </c>
      <c r="D15" s="39" t="s">
        <v>532</v>
      </c>
    </row>
    <row r="16" spans="1:4" ht="15.75">
      <c r="A16" s="65">
        <v>1</v>
      </c>
      <c r="B16" s="69" t="s">
        <v>369</v>
      </c>
      <c r="C16" s="57">
        <v>254000</v>
      </c>
      <c r="D16" s="57">
        <v>254000</v>
      </c>
    </row>
    <row r="17" spans="1:4" ht="15.75">
      <c r="A17" s="33">
        <v>2</v>
      </c>
      <c r="B17" s="34" t="s">
        <v>370</v>
      </c>
      <c r="C17" s="57">
        <v>426000</v>
      </c>
      <c r="D17" s="57">
        <v>426000</v>
      </c>
    </row>
    <row r="18" spans="1:4" ht="15.75">
      <c r="A18" s="33">
        <v>3</v>
      </c>
      <c r="B18" s="34" t="s">
        <v>371</v>
      </c>
      <c r="C18" s="57">
        <v>163000</v>
      </c>
      <c r="D18" s="57">
        <v>163000</v>
      </c>
    </row>
    <row r="19" spans="1:4" ht="15.75">
      <c r="A19" s="33">
        <v>4</v>
      </c>
      <c r="B19" s="34" t="s">
        <v>372</v>
      </c>
      <c r="C19" s="57">
        <v>299000</v>
      </c>
      <c r="D19" s="57">
        <v>299000</v>
      </c>
    </row>
    <row r="20" spans="1:4" ht="15.75">
      <c r="A20" s="33">
        <v>5</v>
      </c>
      <c r="B20" s="34" t="s">
        <v>373</v>
      </c>
      <c r="C20" s="57">
        <v>618000</v>
      </c>
      <c r="D20" s="57">
        <v>618000</v>
      </c>
    </row>
    <row r="21" spans="1:4" ht="15.75">
      <c r="A21" s="33">
        <v>6</v>
      </c>
      <c r="B21" s="34" t="s">
        <v>374</v>
      </c>
      <c r="C21" s="57">
        <v>231000</v>
      </c>
      <c r="D21" s="57">
        <v>231000</v>
      </c>
    </row>
    <row r="22" spans="1:4" ht="15.75">
      <c r="A22" s="33">
        <v>7</v>
      </c>
      <c r="B22" s="34" t="s">
        <v>375</v>
      </c>
      <c r="C22" s="57">
        <v>1034000</v>
      </c>
      <c r="D22" s="57">
        <v>1034000</v>
      </c>
    </row>
    <row r="23" spans="1:4" ht="15.75">
      <c r="A23" s="33">
        <v>8</v>
      </c>
      <c r="B23" s="34" t="s">
        <v>376</v>
      </c>
      <c r="C23" s="57">
        <v>156000</v>
      </c>
      <c r="D23" s="57">
        <v>156000</v>
      </c>
    </row>
    <row r="24" spans="1:4" ht="15.75">
      <c r="A24" s="33">
        <v>9</v>
      </c>
      <c r="B24" s="34" t="s">
        <v>377</v>
      </c>
      <c r="C24" s="57">
        <v>306000</v>
      </c>
      <c r="D24" s="57">
        <v>306000</v>
      </c>
    </row>
    <row r="25" spans="1:4" ht="15.75">
      <c r="A25" s="33">
        <v>10</v>
      </c>
      <c r="B25" s="34" t="s">
        <v>378</v>
      </c>
      <c r="C25" s="57">
        <v>594000</v>
      </c>
      <c r="D25" s="57">
        <v>594000</v>
      </c>
    </row>
    <row r="26" spans="1:4" ht="15.75">
      <c r="A26" s="33">
        <v>11</v>
      </c>
      <c r="B26" s="34" t="s">
        <v>379</v>
      </c>
      <c r="C26" s="57">
        <v>204000</v>
      </c>
      <c r="D26" s="57">
        <v>204000</v>
      </c>
    </row>
    <row r="27" spans="1:4" ht="15.75">
      <c r="A27" s="33">
        <v>12</v>
      </c>
      <c r="B27" s="34" t="s">
        <v>380</v>
      </c>
      <c r="C27" s="57">
        <v>402000</v>
      </c>
      <c r="D27" s="57">
        <v>402000</v>
      </c>
    </row>
    <row r="28" spans="1:4" ht="15.75">
      <c r="A28" s="33">
        <v>13</v>
      </c>
      <c r="B28" s="34" t="s">
        <v>381</v>
      </c>
      <c r="C28" s="57">
        <v>329000</v>
      </c>
      <c r="D28" s="57">
        <v>329000</v>
      </c>
    </row>
    <row r="29" spans="1:4" ht="15.75">
      <c r="A29" s="33">
        <v>14</v>
      </c>
      <c r="B29" s="70" t="s">
        <v>382</v>
      </c>
      <c r="C29" s="57">
        <v>414000</v>
      </c>
      <c r="D29" s="57">
        <v>414000</v>
      </c>
    </row>
    <row r="30" spans="1:4" ht="15.75">
      <c r="A30" s="33">
        <v>15</v>
      </c>
      <c r="B30" s="70" t="s">
        <v>383</v>
      </c>
      <c r="C30" s="57">
        <v>153000</v>
      </c>
      <c r="D30" s="57">
        <v>153000</v>
      </c>
    </row>
    <row r="31" spans="1:4" ht="15.75">
      <c r="A31" s="33">
        <v>16</v>
      </c>
      <c r="B31" s="70" t="s">
        <v>384</v>
      </c>
      <c r="C31" s="57">
        <v>121000</v>
      </c>
      <c r="D31" s="57">
        <v>121000</v>
      </c>
    </row>
    <row r="32" spans="1:4" ht="15.75">
      <c r="A32" s="33"/>
      <c r="B32" s="35" t="s">
        <v>88</v>
      </c>
      <c r="C32" s="59">
        <f>C31+C30+C29+C28+C27+C26+C25+C24+C23+C22+C21+C20+C19+C18+C17+C16</f>
        <v>5704000</v>
      </c>
      <c r="D32" s="59">
        <f>D31+D30+D29+D28+D27+D26+D25+D24+D23+D22+D21+D20+D19+D18+D17+D16</f>
        <v>5704000</v>
      </c>
    </row>
    <row r="35" spans="1:6" ht="15.75">
      <c r="A35" s="417" t="s">
        <v>935</v>
      </c>
      <c r="B35" s="420"/>
      <c r="C35" s="420"/>
      <c r="D35" s="420"/>
      <c r="F35" s="36"/>
    </row>
  </sheetData>
  <sheetProtection/>
  <mergeCells count="14">
    <mergeCell ref="A8:D8"/>
    <mergeCell ref="A14:A15"/>
    <mergeCell ref="B14:B15"/>
    <mergeCell ref="C14:D14"/>
    <mergeCell ref="A35:D35"/>
    <mergeCell ref="A1:D1"/>
    <mergeCell ref="A2:D2"/>
    <mergeCell ref="A3:D3"/>
    <mergeCell ref="A4:D4"/>
    <mergeCell ref="A5:D5"/>
    <mergeCell ref="A9:D9"/>
    <mergeCell ref="A7:D7"/>
    <mergeCell ref="A6:D6"/>
    <mergeCell ref="A11:D11"/>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D20"/>
  <sheetViews>
    <sheetView zoomScalePageLayoutView="0" workbookViewId="0" topLeftCell="A1">
      <selection activeCell="I11" sqref="I11"/>
    </sheetView>
  </sheetViews>
  <sheetFormatPr defaultColWidth="9.00390625" defaultRowHeight="12.75"/>
  <cols>
    <col min="1" max="1" width="3.625" style="6" customWidth="1"/>
    <col min="2" max="2" width="61.75390625" style="6" customWidth="1"/>
    <col min="3" max="3" width="23.75390625" style="6" customWidth="1"/>
    <col min="4" max="16384" width="9.125" style="6" customWidth="1"/>
  </cols>
  <sheetData>
    <row r="1" spans="1:3" s="40" customFormat="1" ht="15">
      <c r="A1" s="429" t="s">
        <v>778</v>
      </c>
      <c r="B1" s="429"/>
      <c r="C1" s="429"/>
    </row>
    <row r="2" spans="1:3" s="40" customFormat="1" ht="15">
      <c r="A2" s="429" t="s">
        <v>548</v>
      </c>
      <c r="B2" s="429"/>
      <c r="C2" s="429"/>
    </row>
    <row r="3" spans="1:3" s="40" customFormat="1" ht="15">
      <c r="A3" s="429" t="s">
        <v>549</v>
      </c>
      <c r="B3" s="429"/>
      <c r="C3" s="429"/>
    </row>
    <row r="4" spans="1:3" s="40" customFormat="1" ht="15">
      <c r="A4" s="429" t="s">
        <v>550</v>
      </c>
      <c r="B4" s="429"/>
      <c r="C4" s="429"/>
    </row>
    <row r="5" spans="1:3" s="40" customFormat="1" ht="15">
      <c r="A5" s="429" t="s">
        <v>1091</v>
      </c>
      <c r="B5" s="429"/>
      <c r="C5" s="429"/>
    </row>
    <row r="6" spans="1:3" s="40" customFormat="1" ht="15">
      <c r="A6" s="429" t="s">
        <v>1122</v>
      </c>
      <c r="B6" s="362"/>
      <c r="C6" s="362"/>
    </row>
    <row r="7" spans="1:3" s="40" customFormat="1" ht="15">
      <c r="A7" s="429" t="s">
        <v>1251</v>
      </c>
      <c r="B7" s="362"/>
      <c r="C7" s="362"/>
    </row>
    <row r="8" spans="1:3" s="40" customFormat="1" ht="15">
      <c r="A8" s="429" t="s">
        <v>1252</v>
      </c>
      <c r="B8" s="362"/>
      <c r="C8" s="362"/>
    </row>
    <row r="9" spans="1:3" s="40" customFormat="1" ht="15">
      <c r="A9" s="8"/>
      <c r="B9" s="8"/>
      <c r="C9" s="8"/>
    </row>
    <row r="10" spans="1:3" s="40" customFormat="1" ht="15">
      <c r="A10" s="8"/>
      <c r="B10" s="8"/>
      <c r="C10" s="9"/>
    </row>
    <row r="11" spans="1:3" ht="138" customHeight="1">
      <c r="A11" s="428" t="s">
        <v>714</v>
      </c>
      <c r="B11" s="428"/>
      <c r="C11" s="428"/>
    </row>
    <row r="12" spans="1:3" ht="27.75" customHeight="1">
      <c r="A12" s="73"/>
      <c r="B12" s="73"/>
      <c r="C12" s="73"/>
    </row>
    <row r="13" spans="1:4" ht="12.75" customHeight="1">
      <c r="A13" s="7"/>
      <c r="B13" s="7"/>
      <c r="C13" s="11" t="s">
        <v>698</v>
      </c>
      <c r="D13" s="7"/>
    </row>
    <row r="14" spans="1:3" ht="30" customHeight="1">
      <c r="A14" s="427" t="s">
        <v>282</v>
      </c>
      <c r="B14" s="427" t="s">
        <v>7</v>
      </c>
      <c r="C14" s="427" t="s">
        <v>264</v>
      </c>
    </row>
    <row r="15" spans="1:3" ht="20.25" customHeight="1">
      <c r="A15" s="427"/>
      <c r="B15" s="427"/>
      <c r="C15" s="427"/>
    </row>
    <row r="16" spans="1:3" ht="21" customHeight="1">
      <c r="A16" s="39">
        <v>1</v>
      </c>
      <c r="B16" s="38" t="s">
        <v>551</v>
      </c>
      <c r="C16" s="74">
        <v>8151000</v>
      </c>
    </row>
    <row r="17" spans="1:3" ht="15.75">
      <c r="A17" s="39"/>
      <c r="B17" s="75" t="s">
        <v>88</v>
      </c>
      <c r="C17" s="55">
        <f>C16</f>
        <v>8151000</v>
      </c>
    </row>
    <row r="18" spans="1:3" ht="15.75">
      <c r="A18" s="76"/>
      <c r="B18" s="77"/>
      <c r="C18" s="78"/>
    </row>
    <row r="20" spans="1:3" ht="15.75">
      <c r="A20" s="404" t="s">
        <v>939</v>
      </c>
      <c r="B20" s="404"/>
      <c r="C20" s="404"/>
    </row>
    <row r="21" ht="15" customHeight="1"/>
  </sheetData>
  <sheetProtection/>
  <mergeCells count="13">
    <mergeCell ref="A1:C1"/>
    <mergeCell ref="A2:C2"/>
    <mergeCell ref="A3:C3"/>
    <mergeCell ref="A4:C4"/>
    <mergeCell ref="A5:C5"/>
    <mergeCell ref="A11:C11"/>
    <mergeCell ref="A7:C7"/>
    <mergeCell ref="A6:C6"/>
    <mergeCell ref="A20:C20"/>
    <mergeCell ref="A14:A15"/>
    <mergeCell ref="B14:B15"/>
    <mergeCell ref="C14:C15"/>
    <mergeCell ref="A8:C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D31"/>
  <sheetViews>
    <sheetView zoomScalePageLayoutView="0" workbookViewId="0" topLeftCell="A1">
      <selection activeCell="F10" sqref="F10"/>
    </sheetView>
  </sheetViews>
  <sheetFormatPr defaultColWidth="9.00390625" defaultRowHeight="12.75"/>
  <cols>
    <col min="1" max="1" width="27.00390625" style="21" customWidth="1"/>
    <col min="2" max="2" width="61.00390625" style="22" customWidth="1"/>
    <col min="3" max="3" width="15.375" style="16" customWidth="1"/>
    <col min="4" max="4" width="15.125" style="20" customWidth="1"/>
    <col min="5" max="5" width="9.125" style="20" customWidth="1"/>
    <col min="6" max="6" width="11.75390625" style="20" bestFit="1" customWidth="1"/>
    <col min="7" max="16384" width="9.125" style="20" customWidth="1"/>
  </cols>
  <sheetData>
    <row r="1" spans="1:3" ht="15.75" customHeight="1">
      <c r="A1" s="352" t="s">
        <v>761</v>
      </c>
      <c r="B1" s="352"/>
      <c r="C1" s="352"/>
    </row>
    <row r="2" spans="1:4" ht="15.75" customHeight="1">
      <c r="A2" s="352" t="s">
        <v>397</v>
      </c>
      <c r="B2" s="352"/>
      <c r="C2" s="352"/>
      <c r="D2" s="353"/>
    </row>
    <row r="3" spans="1:4" ht="15.75" customHeight="1">
      <c r="A3" s="352" t="s">
        <v>398</v>
      </c>
      <c r="B3" s="352"/>
      <c r="C3" s="352"/>
      <c r="D3" s="353"/>
    </row>
    <row r="4" spans="1:4" ht="15.75" customHeight="1">
      <c r="A4" s="352" t="s">
        <v>399</v>
      </c>
      <c r="B4" s="352"/>
      <c r="C4" s="352"/>
      <c r="D4" s="353"/>
    </row>
    <row r="5" spans="1:4" ht="15.75" customHeight="1">
      <c r="A5" s="352" t="s">
        <v>1103</v>
      </c>
      <c r="B5" s="352"/>
      <c r="C5" s="352"/>
      <c r="D5" s="353"/>
    </row>
    <row r="6" spans="1:4" ht="15.75" customHeight="1">
      <c r="A6" s="352" t="s">
        <v>1104</v>
      </c>
      <c r="B6" s="353"/>
      <c r="C6" s="353"/>
      <c r="D6" s="353"/>
    </row>
    <row r="7" spans="1:4" ht="15.75" customHeight="1">
      <c r="A7" s="352" t="s">
        <v>1182</v>
      </c>
      <c r="B7" s="353"/>
      <c r="C7" s="353"/>
      <c r="D7" s="353"/>
    </row>
    <row r="8" spans="1:4" ht="15.75" customHeight="1">
      <c r="A8" s="352" t="s">
        <v>1183</v>
      </c>
      <c r="B8" s="353"/>
      <c r="C8" s="353"/>
      <c r="D8" s="353"/>
    </row>
    <row r="9" spans="1:3" ht="15.75" customHeight="1">
      <c r="A9" s="352"/>
      <c r="B9" s="354"/>
      <c r="C9" s="354"/>
    </row>
    <row r="10" ht="15.75">
      <c r="C10" s="23"/>
    </row>
    <row r="11" spans="1:3" ht="15.75" customHeight="1">
      <c r="A11" s="355" t="s">
        <v>669</v>
      </c>
      <c r="B11" s="355"/>
      <c r="C11" s="355"/>
    </row>
    <row r="12" spans="1:3" ht="15.75" customHeight="1">
      <c r="A12" s="355" t="s">
        <v>706</v>
      </c>
      <c r="B12" s="355"/>
      <c r="C12" s="355"/>
    </row>
    <row r="13" spans="1:3" ht="15.75">
      <c r="A13" s="24"/>
      <c r="B13" s="24"/>
      <c r="C13" s="25"/>
    </row>
    <row r="14" ht="15.75">
      <c r="C14" s="26" t="s">
        <v>696</v>
      </c>
    </row>
    <row r="15" spans="1:4" s="16" customFormat="1" ht="63">
      <c r="A15" s="1" t="s">
        <v>670</v>
      </c>
      <c r="B15" s="1" t="s">
        <v>278</v>
      </c>
      <c r="C15" s="49" t="s">
        <v>532</v>
      </c>
      <c r="D15" s="10" t="s">
        <v>702</v>
      </c>
    </row>
    <row r="16" spans="1:4" s="18" customFormat="1" ht="31.5">
      <c r="A16" s="1" t="s">
        <v>672</v>
      </c>
      <c r="B16" s="2" t="s">
        <v>671</v>
      </c>
      <c r="C16" s="54">
        <f>C17</f>
        <v>40733000</v>
      </c>
      <c r="D16" s="54">
        <f>D17</f>
        <v>28911000</v>
      </c>
    </row>
    <row r="17" spans="1:4" s="18" customFormat="1" ht="31.5" customHeight="1">
      <c r="A17" s="1" t="s">
        <v>673</v>
      </c>
      <c r="B17" s="50" t="s">
        <v>674</v>
      </c>
      <c r="C17" s="54">
        <f>C18</f>
        <v>40733000</v>
      </c>
      <c r="D17" s="54">
        <f>D18</f>
        <v>28911000</v>
      </c>
    </row>
    <row r="18" spans="1:4" s="18" customFormat="1" ht="31.5">
      <c r="A18" s="1" t="s">
        <v>675</v>
      </c>
      <c r="B18" s="2" t="s">
        <v>676</v>
      </c>
      <c r="C18" s="54">
        <v>40733000</v>
      </c>
      <c r="D18" s="54">
        <v>28911000</v>
      </c>
    </row>
    <row r="19" spans="1:4" s="18" customFormat="1" ht="15.75">
      <c r="A19" s="51"/>
      <c r="B19" s="17" t="s">
        <v>88</v>
      </c>
      <c r="C19" s="55">
        <f>C16</f>
        <v>40733000</v>
      </c>
      <c r="D19" s="55">
        <f>D16</f>
        <v>28911000</v>
      </c>
    </row>
    <row r="20" spans="1:3" s="18" customFormat="1" ht="15.75">
      <c r="A20" s="52"/>
      <c r="B20" s="4"/>
      <c r="C20" s="12"/>
    </row>
    <row r="21" spans="1:4" s="18" customFormat="1" ht="15.75" customHeight="1">
      <c r="A21" s="351" t="s">
        <v>929</v>
      </c>
      <c r="B21" s="351"/>
      <c r="C21" s="351"/>
      <c r="D21" s="48"/>
    </row>
    <row r="22" spans="1:3" s="18" customFormat="1" ht="15.75">
      <c r="A22" s="21"/>
      <c r="B22" s="22"/>
      <c r="C22" s="16"/>
    </row>
    <row r="23" spans="1:3" s="18" customFormat="1" ht="15.75">
      <c r="A23" s="21"/>
      <c r="B23" s="22"/>
      <c r="C23" s="16"/>
    </row>
    <row r="24" spans="1:3" s="18" customFormat="1" ht="15.75">
      <c r="A24" s="21"/>
      <c r="B24" s="22"/>
      <c r="C24" s="16"/>
    </row>
    <row r="25" spans="1:3" s="18" customFormat="1" ht="15.75">
      <c r="A25" s="21"/>
      <c r="B25" s="22"/>
      <c r="C25" s="16"/>
    </row>
    <row r="26" spans="1:3" s="18" customFormat="1" ht="15.75">
      <c r="A26" s="21"/>
      <c r="B26" s="22"/>
      <c r="C26" s="16"/>
    </row>
    <row r="27" spans="1:3" s="18" customFormat="1" ht="15.75">
      <c r="A27" s="21"/>
      <c r="B27" s="22"/>
      <c r="C27" s="16"/>
    </row>
    <row r="28" spans="1:3" s="18" customFormat="1" ht="15.75">
      <c r="A28" s="21"/>
      <c r="B28" s="22"/>
      <c r="C28" s="16"/>
    </row>
    <row r="29" spans="1:3" s="18" customFormat="1" ht="15.75">
      <c r="A29" s="21"/>
      <c r="B29" s="22"/>
      <c r="C29" s="16"/>
    </row>
    <row r="30" spans="1:3" s="18" customFormat="1" ht="15.75">
      <c r="A30" s="21"/>
      <c r="B30" s="22"/>
      <c r="C30" s="16"/>
    </row>
    <row r="31" spans="1:3" s="18" customFormat="1" ht="15.75">
      <c r="A31" s="21"/>
      <c r="B31" s="22"/>
      <c r="C31" s="16"/>
    </row>
  </sheetData>
  <sheetProtection/>
  <mergeCells count="12">
    <mergeCell ref="A1:C1"/>
    <mergeCell ref="A9:C9"/>
    <mergeCell ref="A11:C11"/>
    <mergeCell ref="A12:C12"/>
    <mergeCell ref="A21:C21"/>
    <mergeCell ref="A2:D2"/>
    <mergeCell ref="A3:D3"/>
    <mergeCell ref="A4:D4"/>
    <mergeCell ref="A5:D5"/>
    <mergeCell ref="A6:D6"/>
    <mergeCell ref="A8:D8"/>
    <mergeCell ref="A7:D7"/>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20.xml><?xml version="1.0" encoding="utf-8"?>
<worksheet xmlns="http://schemas.openxmlformats.org/spreadsheetml/2006/main" xmlns:r="http://schemas.openxmlformats.org/officeDocument/2006/relationships">
  <dimension ref="A1:D20"/>
  <sheetViews>
    <sheetView zoomScalePageLayoutView="0" workbookViewId="0" topLeftCell="A1">
      <selection activeCell="I11" sqref="I11"/>
    </sheetView>
  </sheetViews>
  <sheetFormatPr defaultColWidth="9.00390625" defaultRowHeight="12.75"/>
  <cols>
    <col min="1" max="1" width="3.625" style="6" customWidth="1"/>
    <col min="2" max="2" width="55.625" style="6" customWidth="1"/>
    <col min="3" max="3" width="13.875" style="6" customWidth="1"/>
    <col min="4" max="4" width="13.25390625" style="6" customWidth="1"/>
    <col min="5" max="16384" width="9.125" style="6" customWidth="1"/>
  </cols>
  <sheetData>
    <row r="1" spans="1:3" s="40" customFormat="1" ht="15">
      <c r="A1" s="429" t="s">
        <v>682</v>
      </c>
      <c r="B1" s="429"/>
      <c r="C1" s="429"/>
    </row>
    <row r="2" spans="1:4" s="40" customFormat="1" ht="15">
      <c r="A2" s="429" t="s">
        <v>548</v>
      </c>
      <c r="B2" s="429"/>
      <c r="C2" s="429"/>
      <c r="D2" s="430"/>
    </row>
    <row r="3" spans="1:4" s="40" customFormat="1" ht="15">
      <c r="A3" s="429" t="s">
        <v>549</v>
      </c>
      <c r="B3" s="429"/>
      <c r="C3" s="429"/>
      <c r="D3" s="430"/>
    </row>
    <row r="4" spans="1:4" s="40" customFormat="1" ht="15">
      <c r="A4" s="429" t="s">
        <v>550</v>
      </c>
      <c r="B4" s="429"/>
      <c r="C4" s="429"/>
      <c r="D4" s="430"/>
    </row>
    <row r="5" spans="1:4" s="40" customFormat="1" ht="15">
      <c r="A5" s="429" t="s">
        <v>1091</v>
      </c>
      <c r="B5" s="429"/>
      <c r="C5" s="429"/>
      <c r="D5" s="430"/>
    </row>
    <row r="6" spans="1:4" s="40" customFormat="1" ht="15">
      <c r="A6" s="429" t="s">
        <v>1122</v>
      </c>
      <c r="B6" s="376"/>
      <c r="C6" s="376"/>
      <c r="D6" s="376"/>
    </row>
    <row r="7" spans="1:4" s="40" customFormat="1" ht="15">
      <c r="A7" s="429" t="s">
        <v>1251</v>
      </c>
      <c r="B7" s="376"/>
      <c r="C7" s="376"/>
      <c r="D7" s="376"/>
    </row>
    <row r="8" spans="1:4" s="40" customFormat="1" ht="15">
      <c r="A8" s="429" t="s">
        <v>1252</v>
      </c>
      <c r="B8" s="376"/>
      <c r="C8" s="376"/>
      <c r="D8" s="376"/>
    </row>
    <row r="9" spans="1:4" s="40" customFormat="1" ht="15">
      <c r="A9" s="8"/>
      <c r="B9" s="220"/>
      <c r="C9" s="220"/>
      <c r="D9" s="220"/>
    </row>
    <row r="10" spans="1:3" s="40" customFormat="1" ht="15">
      <c r="A10" s="8"/>
      <c r="B10" s="8"/>
      <c r="C10" s="9"/>
    </row>
    <row r="11" spans="1:4" ht="145.5" customHeight="1">
      <c r="A11" s="428" t="s">
        <v>715</v>
      </c>
      <c r="B11" s="428"/>
      <c r="C11" s="428"/>
      <c r="D11" s="410"/>
    </row>
    <row r="12" spans="1:4" ht="25.5" customHeight="1">
      <c r="A12" s="79"/>
      <c r="B12" s="80"/>
      <c r="C12" s="80"/>
      <c r="D12" s="7"/>
    </row>
    <row r="13" spans="1:4" ht="12.75" customHeight="1">
      <c r="A13" s="7"/>
      <c r="B13" s="7"/>
      <c r="C13" s="431" t="s">
        <v>698</v>
      </c>
      <c r="D13" s="432"/>
    </row>
    <row r="14" spans="1:4" ht="30" customHeight="1">
      <c r="A14" s="427" t="s">
        <v>282</v>
      </c>
      <c r="B14" s="427" t="s">
        <v>7</v>
      </c>
      <c r="C14" s="427" t="s">
        <v>532</v>
      </c>
      <c r="D14" s="427" t="s">
        <v>702</v>
      </c>
    </row>
    <row r="15" spans="1:4" ht="20.25" customHeight="1">
      <c r="A15" s="427"/>
      <c r="B15" s="427"/>
      <c r="C15" s="427"/>
      <c r="D15" s="433"/>
    </row>
    <row r="16" spans="1:4" ht="21.75" customHeight="1">
      <c r="A16" s="39">
        <v>1</v>
      </c>
      <c r="B16" s="38" t="s">
        <v>551</v>
      </c>
      <c r="C16" s="74">
        <v>7851000</v>
      </c>
      <c r="D16" s="74">
        <v>8151000</v>
      </c>
    </row>
    <row r="17" spans="1:4" ht="15.75">
      <c r="A17" s="39"/>
      <c r="B17" s="75" t="s">
        <v>88</v>
      </c>
      <c r="C17" s="55">
        <f>C16</f>
        <v>7851000</v>
      </c>
      <c r="D17" s="55">
        <f>D16</f>
        <v>8151000</v>
      </c>
    </row>
    <row r="18" spans="1:3" ht="15.75">
      <c r="A18" s="76"/>
      <c r="B18" s="77"/>
      <c r="C18" s="78"/>
    </row>
    <row r="20" spans="1:4" ht="15.75">
      <c r="A20" s="404" t="s">
        <v>940</v>
      </c>
      <c r="B20" s="404"/>
      <c r="C20" s="404"/>
      <c r="D20" s="430"/>
    </row>
    <row r="21" ht="15" customHeight="1"/>
  </sheetData>
  <sheetProtection/>
  <mergeCells count="15">
    <mergeCell ref="C13:D13"/>
    <mergeCell ref="A14:A15"/>
    <mergeCell ref="B14:B15"/>
    <mergeCell ref="C14:C15"/>
    <mergeCell ref="D14:D15"/>
    <mergeCell ref="A20:D20"/>
    <mergeCell ref="A1:C1"/>
    <mergeCell ref="A2:D2"/>
    <mergeCell ref="A3:D3"/>
    <mergeCell ref="A4:D4"/>
    <mergeCell ref="A5:D5"/>
    <mergeCell ref="A11:D11"/>
    <mergeCell ref="A6:D6"/>
    <mergeCell ref="A7:D7"/>
    <mergeCell ref="A8:D8"/>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H63"/>
  <sheetViews>
    <sheetView zoomScalePageLayoutView="0" workbookViewId="0" topLeftCell="A1">
      <selection activeCell="F9" sqref="F9"/>
    </sheetView>
  </sheetViews>
  <sheetFormatPr defaultColWidth="9.00390625" defaultRowHeight="12.75"/>
  <cols>
    <col min="1" max="1" width="3.875" style="267" customWidth="1"/>
    <col min="2" max="2" width="25.375" style="258" customWidth="1"/>
    <col min="3" max="3" width="42.375" style="258" customWidth="1"/>
    <col min="4" max="4" width="15.00390625" style="268" customWidth="1"/>
    <col min="5" max="5" width="14.875" style="258" customWidth="1"/>
    <col min="6" max="7" width="14.25390625" style="258" bestFit="1" customWidth="1"/>
    <col min="8" max="8" width="11.25390625" style="258" bestFit="1" customWidth="1"/>
    <col min="9" max="9" width="17.625" style="258" customWidth="1"/>
    <col min="10" max="10" width="10.125" style="258" bestFit="1" customWidth="1"/>
    <col min="11" max="16384" width="9.125" style="258" customWidth="1"/>
  </cols>
  <sheetData>
    <row r="1" spans="1:4" s="256" customFormat="1" ht="15">
      <c r="A1" s="398" t="s">
        <v>1123</v>
      </c>
      <c r="B1" s="398"/>
      <c r="C1" s="398"/>
      <c r="D1" s="398"/>
    </row>
    <row r="2" spans="1:4" s="256" customFormat="1" ht="15">
      <c r="A2" s="398" t="s">
        <v>109</v>
      </c>
      <c r="B2" s="398"/>
      <c r="C2" s="398"/>
      <c r="D2" s="398"/>
    </row>
    <row r="3" spans="1:4" s="256" customFormat="1" ht="15">
      <c r="A3" s="398" t="s">
        <v>108</v>
      </c>
      <c r="B3" s="398"/>
      <c r="C3" s="398"/>
      <c r="D3" s="398"/>
    </row>
    <row r="4" spans="1:4" s="256" customFormat="1" ht="15">
      <c r="A4" s="398" t="s">
        <v>107</v>
      </c>
      <c r="B4" s="398"/>
      <c r="C4" s="398"/>
      <c r="D4" s="398"/>
    </row>
    <row r="5" spans="1:4" s="256" customFormat="1" ht="15">
      <c r="A5" s="398" t="s">
        <v>1094</v>
      </c>
      <c r="B5" s="358"/>
      <c r="C5" s="358"/>
      <c r="D5" s="358"/>
    </row>
    <row r="6" spans="1:4" s="256" customFormat="1" ht="15">
      <c r="A6" s="398" t="s">
        <v>1120</v>
      </c>
      <c r="B6" s="398"/>
      <c r="C6" s="398"/>
      <c r="D6" s="398"/>
    </row>
    <row r="7" spans="1:4" s="256" customFormat="1" ht="15">
      <c r="A7" s="398" t="s">
        <v>1247</v>
      </c>
      <c r="B7" s="358"/>
      <c r="C7" s="358"/>
      <c r="D7" s="358"/>
    </row>
    <row r="8" spans="1:4" s="256" customFormat="1" ht="15">
      <c r="A8" s="398" t="s">
        <v>1248</v>
      </c>
      <c r="B8" s="358"/>
      <c r="C8" s="358"/>
      <c r="D8" s="358"/>
    </row>
    <row r="9" spans="1:4" s="256" customFormat="1" ht="15">
      <c r="A9" s="255"/>
      <c r="B9" s="254"/>
      <c r="C9" s="254"/>
      <c r="D9" s="254"/>
    </row>
    <row r="10" spans="1:4" s="256" customFormat="1" ht="15">
      <c r="A10" s="255"/>
      <c r="B10" s="254"/>
      <c r="C10" s="254"/>
      <c r="D10" s="254"/>
    </row>
    <row r="11" spans="1:5" ht="64.5" customHeight="1">
      <c r="A11" s="399" t="s">
        <v>1124</v>
      </c>
      <c r="B11" s="399"/>
      <c r="C11" s="399"/>
      <c r="D11" s="399"/>
      <c r="E11" s="259"/>
    </row>
    <row r="12" spans="1:5" ht="18" customHeight="1" thickBot="1">
      <c r="A12" s="259"/>
      <c r="B12" s="259"/>
      <c r="C12" s="259"/>
      <c r="D12" s="260" t="s">
        <v>697</v>
      </c>
      <c r="E12" s="259"/>
    </row>
    <row r="13" spans="1:6" ht="15.75">
      <c r="A13" s="445" t="s">
        <v>282</v>
      </c>
      <c r="B13" s="447" t="s">
        <v>7</v>
      </c>
      <c r="C13" s="441" t="s">
        <v>1125</v>
      </c>
      <c r="D13" s="443" t="s">
        <v>264</v>
      </c>
      <c r="F13" s="261"/>
    </row>
    <row r="14" spans="1:7" ht="33" customHeight="1" thickBot="1">
      <c r="A14" s="446"/>
      <c r="B14" s="448"/>
      <c r="C14" s="442"/>
      <c r="D14" s="444"/>
      <c r="F14" s="261"/>
      <c r="G14" s="261"/>
    </row>
    <row r="15" spans="1:7" ht="63" customHeight="1">
      <c r="A15" s="312">
        <v>1</v>
      </c>
      <c r="B15" s="313" t="s">
        <v>1253</v>
      </c>
      <c r="C15" s="61" t="s">
        <v>1254</v>
      </c>
      <c r="D15" s="301">
        <v>44000</v>
      </c>
      <c r="F15" s="261"/>
      <c r="G15" s="261"/>
    </row>
    <row r="16" spans="1:7" ht="66.75" customHeight="1">
      <c r="A16" s="314">
        <v>2</v>
      </c>
      <c r="B16" s="262" t="s">
        <v>1255</v>
      </c>
      <c r="C16" s="61" t="s">
        <v>1254</v>
      </c>
      <c r="D16" s="263">
        <v>44000</v>
      </c>
      <c r="F16" s="261"/>
      <c r="G16" s="261"/>
    </row>
    <row r="17" spans="1:7" ht="64.5" customHeight="1">
      <c r="A17" s="314">
        <v>3</v>
      </c>
      <c r="B17" s="262" t="s">
        <v>1256</v>
      </c>
      <c r="C17" s="61" t="s">
        <v>1254</v>
      </c>
      <c r="D17" s="263">
        <v>44000</v>
      </c>
      <c r="F17" s="261"/>
      <c r="G17" s="261"/>
    </row>
    <row r="18" spans="1:7" ht="32.25" customHeight="1">
      <c r="A18" s="379">
        <v>4</v>
      </c>
      <c r="B18" s="435" t="s">
        <v>372</v>
      </c>
      <c r="C18" s="61" t="s">
        <v>1126</v>
      </c>
      <c r="D18" s="263">
        <v>154792.5</v>
      </c>
      <c r="F18" s="261"/>
      <c r="G18" s="261"/>
    </row>
    <row r="19" spans="1:7" ht="63.75" customHeight="1">
      <c r="A19" s="434"/>
      <c r="B19" s="439"/>
      <c r="C19" s="61" t="s">
        <v>1254</v>
      </c>
      <c r="D19" s="263">
        <v>44000</v>
      </c>
      <c r="F19" s="261"/>
      <c r="G19" s="261"/>
    </row>
    <row r="20" spans="1:7" ht="50.25" customHeight="1">
      <c r="A20" s="434"/>
      <c r="B20" s="439"/>
      <c r="C20" s="61" t="s">
        <v>1257</v>
      </c>
      <c r="D20" s="263">
        <v>100000</v>
      </c>
      <c r="F20" s="261"/>
      <c r="G20" s="261"/>
    </row>
    <row r="21" spans="1:7" ht="50.25" customHeight="1">
      <c r="A21" s="380"/>
      <c r="B21" s="437"/>
      <c r="C21" s="61" t="s">
        <v>1258</v>
      </c>
      <c r="D21" s="263">
        <v>600000</v>
      </c>
      <c r="F21" s="261"/>
      <c r="G21" s="261"/>
    </row>
    <row r="22" spans="1:7" ht="305.25" customHeight="1">
      <c r="A22" s="379">
        <v>5</v>
      </c>
      <c r="B22" s="435" t="s">
        <v>373</v>
      </c>
      <c r="C22" s="61" t="s">
        <v>1127</v>
      </c>
      <c r="D22" s="263">
        <v>123640</v>
      </c>
      <c r="F22" s="261"/>
      <c r="G22" s="261"/>
    </row>
    <row r="23" spans="1:7" ht="64.5" customHeight="1">
      <c r="A23" s="434"/>
      <c r="B23" s="439"/>
      <c r="C23" s="61" t="s">
        <v>1128</v>
      </c>
      <c r="D23" s="263">
        <v>1100000</v>
      </c>
      <c r="F23" s="261"/>
      <c r="G23" s="261"/>
    </row>
    <row r="24" spans="1:7" ht="34.5" customHeight="1">
      <c r="A24" s="434"/>
      <c r="B24" s="439"/>
      <c r="C24" s="61" t="s">
        <v>1133</v>
      </c>
      <c r="D24" s="263">
        <v>700000</v>
      </c>
      <c r="F24" s="261"/>
      <c r="G24" s="261"/>
    </row>
    <row r="25" spans="1:7" ht="51" customHeight="1">
      <c r="A25" s="434"/>
      <c r="B25" s="439"/>
      <c r="C25" s="61" t="s">
        <v>1259</v>
      </c>
      <c r="D25" s="263">
        <v>700000</v>
      </c>
      <c r="F25" s="261"/>
      <c r="G25" s="261"/>
    </row>
    <row r="26" spans="1:7" ht="64.5" customHeight="1">
      <c r="A26" s="434"/>
      <c r="B26" s="439"/>
      <c r="C26" s="61" t="s">
        <v>1254</v>
      </c>
      <c r="D26" s="263">
        <v>102000</v>
      </c>
      <c r="F26" s="261"/>
      <c r="G26" s="261"/>
    </row>
    <row r="27" spans="1:7" ht="64.5" customHeight="1">
      <c r="A27" s="141">
        <v>6</v>
      </c>
      <c r="B27" s="262" t="s">
        <v>374</v>
      </c>
      <c r="C27" s="61" t="s">
        <v>1254</v>
      </c>
      <c r="D27" s="263">
        <v>44000</v>
      </c>
      <c r="F27" s="261"/>
      <c r="G27" s="261"/>
    </row>
    <row r="28" spans="1:7" ht="64.5" customHeight="1">
      <c r="A28" s="379">
        <v>7</v>
      </c>
      <c r="B28" s="435" t="s">
        <v>375</v>
      </c>
      <c r="C28" s="61" t="s">
        <v>1254</v>
      </c>
      <c r="D28" s="263">
        <v>101000</v>
      </c>
      <c r="F28" s="261"/>
      <c r="G28" s="261"/>
    </row>
    <row r="29" spans="1:7" ht="51" customHeight="1">
      <c r="A29" s="434"/>
      <c r="B29" s="439"/>
      <c r="C29" s="61" t="s">
        <v>1257</v>
      </c>
      <c r="D29" s="263">
        <v>200000</v>
      </c>
      <c r="F29" s="261"/>
      <c r="G29" s="261"/>
    </row>
    <row r="30" spans="1:7" ht="51" customHeight="1">
      <c r="A30" s="438"/>
      <c r="B30" s="439"/>
      <c r="C30" s="61" t="s">
        <v>1260</v>
      </c>
      <c r="D30" s="263">
        <v>89750</v>
      </c>
      <c r="F30" s="261"/>
      <c r="G30" s="261"/>
    </row>
    <row r="31" spans="1:7" ht="48" customHeight="1">
      <c r="A31" s="380"/>
      <c r="B31" s="437"/>
      <c r="C31" s="61" t="s">
        <v>1258</v>
      </c>
      <c r="D31" s="263">
        <v>250000</v>
      </c>
      <c r="F31" s="261"/>
      <c r="G31" s="261"/>
    </row>
    <row r="32" spans="1:7" ht="64.5" customHeight="1">
      <c r="A32" s="141">
        <v>8</v>
      </c>
      <c r="B32" s="262" t="s">
        <v>376</v>
      </c>
      <c r="C32" s="61" t="s">
        <v>1254</v>
      </c>
      <c r="D32" s="263">
        <v>44000</v>
      </c>
      <c r="F32" s="261"/>
      <c r="G32" s="261"/>
    </row>
    <row r="33" spans="1:7" ht="64.5" customHeight="1">
      <c r="A33" s="141">
        <v>9</v>
      </c>
      <c r="B33" s="262" t="s">
        <v>377</v>
      </c>
      <c r="C33" s="61" t="s">
        <v>1254</v>
      </c>
      <c r="D33" s="263">
        <v>44000</v>
      </c>
      <c r="F33" s="261"/>
      <c r="G33" s="261"/>
    </row>
    <row r="34" spans="1:7" ht="64.5" customHeight="1">
      <c r="A34" s="379">
        <v>10</v>
      </c>
      <c r="B34" s="435" t="s">
        <v>378</v>
      </c>
      <c r="C34" s="61" t="s">
        <v>1254</v>
      </c>
      <c r="D34" s="263">
        <v>44000</v>
      </c>
      <c r="F34" s="261"/>
      <c r="G34" s="261"/>
    </row>
    <row r="35" spans="1:7" ht="48.75" customHeight="1">
      <c r="A35" s="380"/>
      <c r="B35" s="437"/>
      <c r="C35" s="61" t="s">
        <v>1258</v>
      </c>
      <c r="D35" s="263">
        <v>250000</v>
      </c>
      <c r="F35" s="261"/>
      <c r="G35" s="261"/>
    </row>
    <row r="36" spans="1:7" ht="64.5" customHeight="1">
      <c r="A36" s="141">
        <v>11</v>
      </c>
      <c r="B36" s="262" t="s">
        <v>379</v>
      </c>
      <c r="C36" s="61" t="s">
        <v>1254</v>
      </c>
      <c r="D36" s="263">
        <v>44000</v>
      </c>
      <c r="F36" s="261"/>
      <c r="G36" s="261"/>
    </row>
    <row r="37" spans="1:7" ht="64.5" customHeight="1">
      <c r="A37" s="141">
        <v>12</v>
      </c>
      <c r="B37" s="262" t="s">
        <v>380</v>
      </c>
      <c r="C37" s="61" t="s">
        <v>1254</v>
      </c>
      <c r="D37" s="263">
        <v>87000</v>
      </c>
      <c r="F37" s="261"/>
      <c r="G37" s="261"/>
    </row>
    <row r="38" spans="1:7" ht="64.5" customHeight="1">
      <c r="A38" s="379">
        <v>13</v>
      </c>
      <c r="B38" s="435" t="s">
        <v>381</v>
      </c>
      <c r="C38" s="61" t="s">
        <v>1254</v>
      </c>
      <c r="D38" s="263">
        <v>44000</v>
      </c>
      <c r="F38" s="261"/>
      <c r="G38" s="261"/>
    </row>
    <row r="39" spans="1:7" ht="48" customHeight="1">
      <c r="A39" s="434"/>
      <c r="B39" s="436"/>
      <c r="C39" s="61" t="s">
        <v>1258</v>
      </c>
      <c r="D39" s="263">
        <v>1400000</v>
      </c>
      <c r="F39" s="261"/>
      <c r="G39" s="261"/>
    </row>
    <row r="40" spans="1:7" ht="48" customHeight="1">
      <c r="A40" s="380"/>
      <c r="B40" s="437"/>
      <c r="C40" s="61" t="s">
        <v>1257</v>
      </c>
      <c r="D40" s="263">
        <v>100000</v>
      </c>
      <c r="F40" s="261"/>
      <c r="G40" s="261"/>
    </row>
    <row r="41" spans="1:7" ht="64.5" customHeight="1">
      <c r="A41" s="379">
        <v>14</v>
      </c>
      <c r="B41" s="435" t="s">
        <v>1129</v>
      </c>
      <c r="C41" s="61" t="s">
        <v>1254</v>
      </c>
      <c r="D41" s="263">
        <v>44000</v>
      </c>
      <c r="F41" s="261"/>
      <c r="G41" s="261"/>
    </row>
    <row r="42" spans="1:7" ht="51" customHeight="1">
      <c r="A42" s="434"/>
      <c r="B42" s="436"/>
      <c r="C42" s="61" t="s">
        <v>1258</v>
      </c>
      <c r="D42" s="263">
        <v>500000</v>
      </c>
      <c r="F42" s="261"/>
      <c r="G42" s="261"/>
    </row>
    <row r="43" spans="1:7" ht="37.5" customHeight="1">
      <c r="A43" s="380"/>
      <c r="B43" s="437"/>
      <c r="C43" s="61" t="s">
        <v>1261</v>
      </c>
      <c r="D43" s="263">
        <v>627250</v>
      </c>
      <c r="F43" s="261"/>
      <c r="G43" s="261"/>
    </row>
    <row r="44" spans="1:7" ht="64.5" customHeight="1">
      <c r="A44" s="221">
        <v>15</v>
      </c>
      <c r="B44" s="262" t="s">
        <v>1262</v>
      </c>
      <c r="C44" s="61" t="s">
        <v>1254</v>
      </c>
      <c r="D44" s="263">
        <v>44000</v>
      </c>
      <c r="F44" s="261"/>
      <c r="G44" s="261"/>
    </row>
    <row r="45" spans="1:7" ht="64.5" customHeight="1">
      <c r="A45" s="221">
        <v>16</v>
      </c>
      <c r="B45" s="262" t="s">
        <v>1263</v>
      </c>
      <c r="C45" s="61" t="s">
        <v>1254</v>
      </c>
      <c r="D45" s="263">
        <v>44000</v>
      </c>
      <c r="F45" s="261"/>
      <c r="G45" s="261"/>
    </row>
    <row r="46" spans="1:7" ht="36" customHeight="1">
      <c r="A46" s="379">
        <v>17</v>
      </c>
      <c r="B46" s="435" t="s">
        <v>1130</v>
      </c>
      <c r="C46" s="61" t="s">
        <v>1131</v>
      </c>
      <c r="D46" s="263">
        <v>3000000</v>
      </c>
      <c r="F46" s="261"/>
      <c r="G46" s="261"/>
    </row>
    <row r="47" spans="1:7" ht="66.75" customHeight="1">
      <c r="A47" s="438"/>
      <c r="B47" s="439"/>
      <c r="C47" s="61" t="s">
        <v>1132</v>
      </c>
      <c r="D47" s="263">
        <v>38100000</v>
      </c>
      <c r="F47" s="261"/>
      <c r="G47" s="261"/>
    </row>
    <row r="48" spans="1:7" ht="32.25" customHeight="1">
      <c r="A48" s="438"/>
      <c r="B48" s="439"/>
      <c r="C48" s="61" t="s">
        <v>1133</v>
      </c>
      <c r="D48" s="263">
        <v>3589999.67</v>
      </c>
      <c r="E48" s="315"/>
      <c r="F48" s="261"/>
      <c r="G48" s="261"/>
    </row>
    <row r="49" spans="1:7" ht="66.75" customHeight="1">
      <c r="A49" s="438"/>
      <c r="B49" s="439"/>
      <c r="C49" s="61" t="s">
        <v>1264</v>
      </c>
      <c r="D49" s="263">
        <v>2049929.61</v>
      </c>
      <c r="E49" s="315"/>
      <c r="F49" s="261"/>
      <c r="G49" s="261"/>
    </row>
    <row r="50" spans="1:7" ht="50.25" customHeight="1">
      <c r="A50" s="438"/>
      <c r="B50" s="439"/>
      <c r="C50" s="61" t="s">
        <v>1265</v>
      </c>
      <c r="D50" s="263">
        <v>1015000</v>
      </c>
      <c r="E50" s="315"/>
      <c r="F50" s="261"/>
      <c r="G50" s="261"/>
    </row>
    <row r="51" spans="1:7" ht="49.5" customHeight="1">
      <c r="A51" s="438"/>
      <c r="B51" s="439"/>
      <c r="C51" s="61" t="s">
        <v>1257</v>
      </c>
      <c r="D51" s="263">
        <v>2851700</v>
      </c>
      <c r="F51" s="261"/>
      <c r="G51" s="261"/>
    </row>
    <row r="52" spans="1:7" ht="66" customHeight="1">
      <c r="A52" s="438"/>
      <c r="B52" s="439"/>
      <c r="C52" s="61" t="s">
        <v>1266</v>
      </c>
      <c r="D52" s="263">
        <v>2600000</v>
      </c>
      <c r="E52" s="315"/>
      <c r="F52" s="261"/>
      <c r="G52" s="261"/>
    </row>
    <row r="53" spans="1:7" ht="50.25" customHeight="1">
      <c r="A53" s="438"/>
      <c r="B53" s="439"/>
      <c r="C53" s="61" t="s">
        <v>1267</v>
      </c>
      <c r="D53" s="263">
        <v>2000000</v>
      </c>
      <c r="F53" s="261"/>
      <c r="G53" s="261"/>
    </row>
    <row r="54" spans="1:7" ht="112.5" customHeight="1">
      <c r="A54" s="438"/>
      <c r="B54" s="439"/>
      <c r="C54" s="61" t="s">
        <v>1268</v>
      </c>
      <c r="D54" s="263">
        <v>150000</v>
      </c>
      <c r="F54" s="261"/>
      <c r="G54" s="261"/>
    </row>
    <row r="55" spans="1:8" ht="144" customHeight="1">
      <c r="A55" s="438"/>
      <c r="B55" s="439"/>
      <c r="C55" s="61" t="s">
        <v>1269</v>
      </c>
      <c r="D55" s="263">
        <v>2045000</v>
      </c>
      <c r="F55" s="261"/>
      <c r="G55" s="261"/>
      <c r="H55" s="261"/>
    </row>
    <row r="56" spans="1:7" ht="144" customHeight="1">
      <c r="A56" s="380"/>
      <c r="B56" s="437"/>
      <c r="C56" s="61" t="s">
        <v>1270</v>
      </c>
      <c r="D56" s="263">
        <v>370000</v>
      </c>
      <c r="F56" s="261"/>
      <c r="G56" s="261"/>
    </row>
    <row r="57" spans="1:4" ht="15.75">
      <c r="A57" s="264"/>
      <c r="B57" s="265" t="s">
        <v>88</v>
      </c>
      <c r="C57" s="265"/>
      <c r="D57" s="266">
        <f>D22+D47+D46+D23+D18+D48+D49+D41+D56+D55+D54+D53+D52+D51++D50+D45+D44+D43+D42+D40+D39+D38+D37+D36+D35+D34+D33+D32+D31+D30+D29+D28+D27+D26+D25+D24+D21+D20+D19+D17+D16+D15</f>
        <v>65529061.78</v>
      </c>
    </row>
    <row r="60" spans="1:4" ht="15.75">
      <c r="A60" s="440" t="s">
        <v>1271</v>
      </c>
      <c r="B60" s="409"/>
      <c r="C60" s="409"/>
      <c r="D60" s="409"/>
    </row>
    <row r="63" ht="15.75">
      <c r="D63" s="269"/>
    </row>
  </sheetData>
  <sheetProtection/>
  <mergeCells count="28">
    <mergeCell ref="A11:D11"/>
    <mergeCell ref="A13:A14"/>
    <mergeCell ref="B13:B14"/>
    <mergeCell ref="A7:D7"/>
    <mergeCell ref="A1:D1"/>
    <mergeCell ref="A2:D2"/>
    <mergeCell ref="A3:D3"/>
    <mergeCell ref="A4:D4"/>
    <mergeCell ref="A5:D5"/>
    <mergeCell ref="A6:D6"/>
    <mergeCell ref="A38:A40"/>
    <mergeCell ref="B38:B40"/>
    <mergeCell ref="C13:C14"/>
    <mergeCell ref="D13:D14"/>
    <mergeCell ref="A18:A21"/>
    <mergeCell ref="B18:B21"/>
    <mergeCell ref="A22:A26"/>
    <mergeCell ref="B22:B26"/>
    <mergeCell ref="A41:A43"/>
    <mergeCell ref="B41:B43"/>
    <mergeCell ref="A46:A56"/>
    <mergeCell ref="B46:B56"/>
    <mergeCell ref="A60:D60"/>
    <mergeCell ref="A8:D8"/>
    <mergeCell ref="A28:A31"/>
    <mergeCell ref="B28:B31"/>
    <mergeCell ref="A34:A35"/>
    <mergeCell ref="B34:B3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27"/>
  <sheetViews>
    <sheetView zoomScalePageLayoutView="0" workbookViewId="0" topLeftCell="A1">
      <selection activeCell="G12" sqref="G12"/>
    </sheetView>
  </sheetViews>
  <sheetFormatPr defaultColWidth="9.00390625" defaultRowHeight="12.75"/>
  <cols>
    <col min="1" max="1" width="3.625" style="272" customWidth="1"/>
    <col min="2" max="2" width="21.625" style="272" customWidth="1"/>
    <col min="3" max="3" width="49.00390625" style="272" customWidth="1"/>
    <col min="4" max="4" width="14.875" style="272" customWidth="1"/>
    <col min="5" max="5" width="9.125" style="272" customWidth="1"/>
    <col min="6" max="6" width="15.375" style="272" bestFit="1" customWidth="1"/>
    <col min="7" max="7" width="14.25390625" style="272" bestFit="1" customWidth="1"/>
    <col min="8" max="8" width="9.125" style="272" customWidth="1"/>
    <col min="9" max="9" width="11.25390625" style="272" bestFit="1" customWidth="1"/>
    <col min="10" max="16384" width="9.125" style="272" customWidth="1"/>
  </cols>
  <sheetData>
    <row r="1" spans="1:4" s="271" customFormat="1" ht="15">
      <c r="A1" s="455" t="s">
        <v>1134</v>
      </c>
      <c r="B1" s="455"/>
      <c r="C1" s="455"/>
      <c r="D1" s="455"/>
    </row>
    <row r="2" spans="1:4" s="271" customFormat="1" ht="15">
      <c r="A2" s="455" t="s">
        <v>1135</v>
      </c>
      <c r="B2" s="455"/>
      <c r="C2" s="455"/>
      <c r="D2" s="455"/>
    </row>
    <row r="3" spans="1:4" s="271" customFormat="1" ht="15">
      <c r="A3" s="455" t="s">
        <v>1136</v>
      </c>
      <c r="B3" s="455"/>
      <c r="C3" s="455"/>
      <c r="D3" s="455"/>
    </row>
    <row r="4" spans="1:4" s="271" customFormat="1" ht="15">
      <c r="A4" s="455" t="s">
        <v>1137</v>
      </c>
      <c r="B4" s="455"/>
      <c r="C4" s="455"/>
      <c r="D4" s="455"/>
    </row>
    <row r="5" spans="1:4" s="271" customFormat="1" ht="15">
      <c r="A5" s="455" t="s">
        <v>1148</v>
      </c>
      <c r="B5" s="455"/>
      <c r="C5" s="455"/>
      <c r="D5" s="455"/>
    </row>
    <row r="6" spans="1:4" s="271" customFormat="1" ht="15" customHeight="1">
      <c r="A6" s="455" t="s">
        <v>1149</v>
      </c>
      <c r="B6" s="362"/>
      <c r="C6" s="362"/>
      <c r="D6" s="362"/>
    </row>
    <row r="7" spans="1:4" s="271" customFormat="1" ht="15" customHeight="1">
      <c r="A7" s="455" t="s">
        <v>1272</v>
      </c>
      <c r="B7" s="362"/>
      <c r="C7" s="362"/>
      <c r="D7" s="362"/>
    </row>
    <row r="8" spans="1:4" s="271" customFormat="1" ht="15" customHeight="1">
      <c r="A8" s="455" t="s">
        <v>1277</v>
      </c>
      <c r="B8" s="362"/>
      <c r="C8" s="362"/>
      <c r="D8" s="362"/>
    </row>
    <row r="9" spans="1:4" s="271" customFormat="1" ht="15" customHeight="1">
      <c r="A9" s="270"/>
      <c r="B9" s="175"/>
      <c r="C9" s="175"/>
      <c r="D9" s="175"/>
    </row>
    <row r="10" spans="1:4" s="271" customFormat="1" ht="15" customHeight="1">
      <c r="A10" s="270"/>
      <c r="B10" s="175"/>
      <c r="C10" s="175"/>
      <c r="D10" s="175"/>
    </row>
    <row r="11" spans="1:4" ht="53.25" customHeight="1">
      <c r="A11" s="399" t="s">
        <v>1138</v>
      </c>
      <c r="B11" s="399"/>
      <c r="C11" s="399"/>
      <c r="D11" s="399"/>
    </row>
    <row r="12" spans="1:5" ht="18" customHeight="1">
      <c r="A12" s="199"/>
      <c r="B12" s="199"/>
      <c r="C12" s="199"/>
      <c r="D12" s="143" t="s">
        <v>1139</v>
      </c>
      <c r="E12" s="199"/>
    </row>
    <row r="13" spans="1:4" ht="30" customHeight="1">
      <c r="A13" s="426" t="s">
        <v>282</v>
      </c>
      <c r="B13" s="426" t="s">
        <v>7</v>
      </c>
      <c r="C13" s="449" t="s">
        <v>1125</v>
      </c>
      <c r="D13" s="426" t="s">
        <v>264</v>
      </c>
    </row>
    <row r="14" spans="1:4" ht="20.25" customHeight="1">
      <c r="A14" s="426"/>
      <c r="B14" s="426"/>
      <c r="C14" s="450"/>
      <c r="D14" s="426"/>
    </row>
    <row r="15" spans="1:4" ht="66" customHeight="1">
      <c r="A15" s="274">
        <v>1</v>
      </c>
      <c r="B15" s="275" t="s">
        <v>371</v>
      </c>
      <c r="C15" s="276" t="s">
        <v>1140</v>
      </c>
      <c r="D15" s="277">
        <v>100000</v>
      </c>
    </row>
    <row r="16" spans="1:4" ht="48.75" customHeight="1">
      <c r="A16" s="278">
        <v>2</v>
      </c>
      <c r="B16" s="275" t="s">
        <v>1141</v>
      </c>
      <c r="C16" s="276" t="s">
        <v>1142</v>
      </c>
      <c r="D16" s="277">
        <v>300000</v>
      </c>
    </row>
    <row r="17" spans="1:7" ht="51.75" customHeight="1">
      <c r="A17" s="278">
        <v>3</v>
      </c>
      <c r="B17" s="275" t="s">
        <v>1143</v>
      </c>
      <c r="C17" s="276" t="s">
        <v>1144</v>
      </c>
      <c r="D17" s="277">
        <v>330700</v>
      </c>
      <c r="G17" s="279"/>
    </row>
    <row r="18" spans="1:7" ht="67.5" customHeight="1">
      <c r="A18" s="278">
        <v>4</v>
      </c>
      <c r="B18" s="275" t="s">
        <v>1273</v>
      </c>
      <c r="C18" s="276" t="s">
        <v>1274</v>
      </c>
      <c r="D18" s="277">
        <v>200000</v>
      </c>
      <c r="F18" s="279"/>
      <c r="G18" s="279"/>
    </row>
    <row r="19" spans="1:7" ht="67.5" customHeight="1">
      <c r="A19" s="274">
        <v>5</v>
      </c>
      <c r="B19" s="275" t="s">
        <v>382</v>
      </c>
      <c r="C19" s="276" t="s">
        <v>1145</v>
      </c>
      <c r="D19" s="277">
        <v>200000</v>
      </c>
      <c r="F19" s="280"/>
      <c r="G19" s="280"/>
    </row>
    <row r="20" spans="1:7" ht="78.75" customHeight="1">
      <c r="A20" s="451">
        <v>6</v>
      </c>
      <c r="B20" s="453" t="s">
        <v>551</v>
      </c>
      <c r="C20" s="276" t="s">
        <v>1146</v>
      </c>
      <c r="D20" s="277">
        <v>770700</v>
      </c>
      <c r="F20" s="280"/>
      <c r="G20" s="280"/>
    </row>
    <row r="21" spans="1:7" ht="98.25" customHeight="1">
      <c r="A21" s="452"/>
      <c r="B21" s="454"/>
      <c r="C21" s="276" t="s">
        <v>1147</v>
      </c>
      <c r="D21" s="277">
        <v>300000</v>
      </c>
      <c r="F21" s="280"/>
      <c r="G21" s="280"/>
    </row>
    <row r="22" spans="1:7" ht="50.25" customHeight="1">
      <c r="A22" s="287"/>
      <c r="B22" s="288"/>
      <c r="C22" s="276" t="s">
        <v>1275</v>
      </c>
      <c r="D22" s="277">
        <v>2390657.17</v>
      </c>
      <c r="F22" s="280"/>
      <c r="G22" s="280"/>
    </row>
    <row r="23" spans="1:7" ht="66" customHeight="1">
      <c r="A23" s="287"/>
      <c r="B23" s="288"/>
      <c r="C23" s="61" t="s">
        <v>1264</v>
      </c>
      <c r="D23" s="277">
        <v>15000000</v>
      </c>
      <c r="F23" s="280"/>
      <c r="G23" s="280"/>
    </row>
    <row r="24" spans="1:7" ht="126" customHeight="1">
      <c r="A24" s="287"/>
      <c r="B24" s="288"/>
      <c r="C24" s="61" t="s">
        <v>1270</v>
      </c>
      <c r="D24" s="277">
        <v>1658140</v>
      </c>
      <c r="F24" s="280"/>
      <c r="G24" s="280"/>
    </row>
    <row r="25" spans="1:6" ht="15.75">
      <c r="A25" s="273"/>
      <c r="B25" s="281" t="s">
        <v>88</v>
      </c>
      <c r="C25" s="281"/>
      <c r="D25" s="149">
        <f>D19+D15+D17+D16+D20+D21+D24+D22+D18+D23</f>
        <v>21250197.17</v>
      </c>
      <c r="F25" s="280"/>
    </row>
    <row r="26" spans="2:4" ht="15.75">
      <c r="B26" s="282"/>
      <c r="C26" s="282"/>
      <c r="D26" s="283"/>
    </row>
    <row r="27" spans="1:4" ht="15.75">
      <c r="A27" s="395" t="s">
        <v>1276</v>
      </c>
      <c r="B27" s="395"/>
      <c r="C27" s="395"/>
      <c r="D27" s="395"/>
    </row>
    <row r="28" ht="15" customHeight="1"/>
  </sheetData>
  <sheetProtection/>
  <mergeCells count="16">
    <mergeCell ref="A7:D7"/>
    <mergeCell ref="A8:D8"/>
    <mergeCell ref="A1:D1"/>
    <mergeCell ref="A2:D2"/>
    <mergeCell ref="A3:D3"/>
    <mergeCell ref="A4:D4"/>
    <mergeCell ref="A5:D5"/>
    <mergeCell ref="A6:D6"/>
    <mergeCell ref="A27:D27"/>
    <mergeCell ref="A11:D11"/>
    <mergeCell ref="A13:A14"/>
    <mergeCell ref="B13:B14"/>
    <mergeCell ref="C13:C14"/>
    <mergeCell ref="D13:D14"/>
    <mergeCell ref="A20:A21"/>
    <mergeCell ref="B20:B21"/>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G27"/>
  <sheetViews>
    <sheetView zoomScalePageLayoutView="0" workbookViewId="0" topLeftCell="B1">
      <selection activeCell="F13" sqref="F13"/>
    </sheetView>
  </sheetViews>
  <sheetFormatPr defaultColWidth="9.00390625" defaultRowHeight="12.75"/>
  <cols>
    <col min="1" max="1" width="3.875" style="267" customWidth="1"/>
    <col min="2" max="2" width="25.375" style="258" customWidth="1"/>
    <col min="3" max="3" width="42.375" style="258" customWidth="1"/>
    <col min="4" max="4" width="15.00390625" style="268" customWidth="1"/>
    <col min="5" max="5" width="12.125" style="258" customWidth="1"/>
    <col min="6" max="7" width="14.25390625" style="258" bestFit="1" customWidth="1"/>
    <col min="8" max="8" width="9.125" style="258" customWidth="1"/>
    <col min="9" max="9" width="17.625" style="258" customWidth="1"/>
    <col min="10" max="16384" width="9.125" style="258" customWidth="1"/>
  </cols>
  <sheetData>
    <row r="1" spans="1:4" s="256" customFormat="1" ht="15">
      <c r="A1" s="398" t="s">
        <v>1278</v>
      </c>
      <c r="B1" s="398"/>
      <c r="C1" s="398"/>
      <c r="D1" s="398"/>
    </row>
    <row r="2" spans="1:4" s="256" customFormat="1" ht="15">
      <c r="A2" s="398" t="s">
        <v>109</v>
      </c>
      <c r="B2" s="398"/>
      <c r="C2" s="398"/>
      <c r="D2" s="398"/>
    </row>
    <row r="3" spans="1:4" s="256" customFormat="1" ht="15">
      <c r="A3" s="398" t="s">
        <v>108</v>
      </c>
      <c r="B3" s="398"/>
      <c r="C3" s="398"/>
      <c r="D3" s="398"/>
    </row>
    <row r="4" spans="1:4" s="256" customFormat="1" ht="15">
      <c r="A4" s="398" t="s">
        <v>107</v>
      </c>
      <c r="B4" s="398"/>
      <c r="C4" s="398"/>
      <c r="D4" s="398"/>
    </row>
    <row r="5" spans="1:4" s="256" customFormat="1" ht="15">
      <c r="A5" s="398" t="s">
        <v>1094</v>
      </c>
      <c r="B5" s="358"/>
      <c r="C5" s="358"/>
      <c r="D5" s="358"/>
    </row>
    <row r="6" spans="1:4" s="256" customFormat="1" ht="15">
      <c r="A6" s="398" t="s">
        <v>1120</v>
      </c>
      <c r="B6" s="398"/>
      <c r="C6" s="398"/>
      <c r="D6" s="398"/>
    </row>
    <row r="7" spans="1:4" s="256" customFormat="1" ht="15">
      <c r="A7" s="398" t="s">
        <v>1247</v>
      </c>
      <c r="B7" s="358"/>
      <c r="C7" s="358"/>
      <c r="D7" s="358"/>
    </row>
    <row r="8" spans="1:4" s="256" customFormat="1" ht="15">
      <c r="A8" s="398" t="s">
        <v>1286</v>
      </c>
      <c r="B8" s="358"/>
      <c r="C8" s="358"/>
      <c r="D8" s="358"/>
    </row>
    <row r="9" spans="1:4" s="256" customFormat="1" ht="15">
      <c r="A9" s="255"/>
      <c r="B9" s="255"/>
      <c r="C9" s="255"/>
      <c r="D9" s="255"/>
    </row>
    <row r="10" spans="1:5" ht="15.75">
      <c r="A10" s="255"/>
      <c r="B10" s="254"/>
      <c r="C10" s="254"/>
      <c r="D10" s="257"/>
      <c r="E10" s="254"/>
    </row>
    <row r="11" spans="1:5" ht="64.5" customHeight="1">
      <c r="A11" s="399" t="s">
        <v>1279</v>
      </c>
      <c r="B11" s="399"/>
      <c r="C11" s="399"/>
      <c r="D11" s="399"/>
      <c r="E11" s="259"/>
    </row>
    <row r="12" spans="1:5" ht="18" customHeight="1" thickBot="1">
      <c r="A12" s="259"/>
      <c r="B12" s="259"/>
      <c r="C12" s="259"/>
      <c r="D12" s="260" t="s">
        <v>697</v>
      </c>
      <c r="E12" s="259"/>
    </row>
    <row r="13" spans="1:6" ht="15.75">
      <c r="A13" s="445" t="s">
        <v>282</v>
      </c>
      <c r="B13" s="447" t="s">
        <v>7</v>
      </c>
      <c r="C13" s="441" t="s">
        <v>1125</v>
      </c>
      <c r="D13" s="443" t="s">
        <v>264</v>
      </c>
      <c r="F13" s="261"/>
    </row>
    <row r="14" spans="1:7" ht="33" customHeight="1" thickBot="1">
      <c r="A14" s="446"/>
      <c r="B14" s="448"/>
      <c r="C14" s="442"/>
      <c r="D14" s="444"/>
      <c r="F14" s="261"/>
      <c r="G14" s="261"/>
    </row>
    <row r="15" spans="1:7" ht="51" customHeight="1">
      <c r="A15" s="184">
        <v>1</v>
      </c>
      <c r="B15" s="313" t="s">
        <v>1256</v>
      </c>
      <c r="C15" s="185" t="s">
        <v>1280</v>
      </c>
      <c r="D15" s="301">
        <v>200000</v>
      </c>
      <c r="F15" s="261"/>
      <c r="G15" s="261"/>
    </row>
    <row r="16" spans="1:7" ht="110.25" customHeight="1">
      <c r="A16" s="141">
        <v>2</v>
      </c>
      <c r="B16" s="262" t="s">
        <v>374</v>
      </c>
      <c r="C16" s="61" t="s">
        <v>1281</v>
      </c>
      <c r="D16" s="263">
        <v>132520.7</v>
      </c>
      <c r="F16" s="261"/>
      <c r="G16" s="261"/>
    </row>
    <row r="17" spans="1:7" ht="96.75" customHeight="1">
      <c r="A17" s="141">
        <v>3</v>
      </c>
      <c r="B17" s="262" t="s">
        <v>378</v>
      </c>
      <c r="C17" s="61" t="s">
        <v>1282</v>
      </c>
      <c r="D17" s="263">
        <v>295000</v>
      </c>
      <c r="F17" s="261"/>
      <c r="G17" s="261"/>
    </row>
    <row r="18" spans="1:7" ht="50.25" customHeight="1">
      <c r="A18" s="141">
        <v>4</v>
      </c>
      <c r="B18" s="262" t="s">
        <v>379</v>
      </c>
      <c r="C18" s="61" t="s">
        <v>1283</v>
      </c>
      <c r="D18" s="263">
        <v>300000</v>
      </c>
      <c r="F18" s="261"/>
      <c r="G18" s="261"/>
    </row>
    <row r="19" spans="1:7" ht="114" customHeight="1">
      <c r="A19" s="221">
        <v>5</v>
      </c>
      <c r="B19" s="262" t="s">
        <v>381</v>
      </c>
      <c r="C19" s="61" t="s">
        <v>1284</v>
      </c>
      <c r="D19" s="263">
        <v>155629</v>
      </c>
      <c r="F19" s="261"/>
      <c r="G19" s="261"/>
    </row>
    <row r="20" spans="1:7" ht="64.5" customHeight="1">
      <c r="A20" s="221">
        <v>6</v>
      </c>
      <c r="B20" s="262" t="s">
        <v>1129</v>
      </c>
      <c r="C20" s="61" t="s">
        <v>1285</v>
      </c>
      <c r="D20" s="263">
        <v>280629.5</v>
      </c>
      <c r="F20" s="261"/>
      <c r="G20" s="261"/>
    </row>
    <row r="21" spans="1:4" ht="15.75">
      <c r="A21" s="264"/>
      <c r="B21" s="265" t="s">
        <v>88</v>
      </c>
      <c r="C21" s="265"/>
      <c r="D21" s="266">
        <f>D19+D18+D17+D16+D15+D20</f>
        <v>1363779.2</v>
      </c>
    </row>
    <row r="24" spans="1:4" ht="15.75">
      <c r="A24" s="440" t="s">
        <v>938</v>
      </c>
      <c r="B24" s="409"/>
      <c r="C24" s="409"/>
      <c r="D24" s="409"/>
    </row>
    <row r="27" ht="15.75">
      <c r="D27" s="269"/>
    </row>
  </sheetData>
  <sheetProtection/>
  <mergeCells count="14">
    <mergeCell ref="A1:D1"/>
    <mergeCell ref="A2:D2"/>
    <mergeCell ref="A3:D3"/>
    <mergeCell ref="A4:D4"/>
    <mergeCell ref="A5:D5"/>
    <mergeCell ref="A6:D6"/>
    <mergeCell ref="A24:D24"/>
    <mergeCell ref="A8:D8"/>
    <mergeCell ref="A7:D7"/>
    <mergeCell ref="A11:D11"/>
    <mergeCell ref="A13:A14"/>
    <mergeCell ref="B13:B14"/>
    <mergeCell ref="C13:C14"/>
    <mergeCell ref="D13:D14"/>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G25"/>
  <sheetViews>
    <sheetView zoomScalePageLayoutView="0" workbookViewId="0" topLeftCell="A1">
      <selection activeCell="J19" sqref="J19"/>
    </sheetView>
  </sheetViews>
  <sheetFormatPr defaultColWidth="9.00390625" defaultRowHeight="12.75"/>
  <cols>
    <col min="1" max="1" width="3.875" style="267" customWidth="1"/>
    <col min="2" max="2" width="25.375" style="258" customWidth="1"/>
    <col min="3" max="3" width="42.375" style="258" customWidth="1"/>
    <col min="4" max="4" width="15.00390625" style="268" customWidth="1"/>
    <col min="5" max="5" width="12.125" style="258" customWidth="1"/>
    <col min="6" max="7" width="14.25390625" style="258" bestFit="1" customWidth="1"/>
    <col min="8" max="8" width="9.125" style="258" customWidth="1"/>
    <col min="9" max="9" width="17.625" style="258" customWidth="1"/>
    <col min="10" max="16384" width="9.125" style="258" customWidth="1"/>
  </cols>
  <sheetData>
    <row r="1" spans="1:4" s="256" customFormat="1" ht="15">
      <c r="A1" s="398" t="s">
        <v>1287</v>
      </c>
      <c r="B1" s="398"/>
      <c r="C1" s="398"/>
      <c r="D1" s="398"/>
    </row>
    <row r="2" spans="1:4" s="256" customFormat="1" ht="15">
      <c r="A2" s="398" t="s">
        <v>109</v>
      </c>
      <c r="B2" s="398"/>
      <c r="C2" s="398"/>
      <c r="D2" s="398"/>
    </row>
    <row r="3" spans="1:4" s="256" customFormat="1" ht="15">
      <c r="A3" s="398" t="s">
        <v>108</v>
      </c>
      <c r="B3" s="398"/>
      <c r="C3" s="398"/>
      <c r="D3" s="398"/>
    </row>
    <row r="4" spans="1:4" s="256" customFormat="1" ht="15">
      <c r="A4" s="398" t="s">
        <v>107</v>
      </c>
      <c r="B4" s="398"/>
      <c r="C4" s="398"/>
      <c r="D4" s="398"/>
    </row>
    <row r="5" spans="1:4" s="256" customFormat="1" ht="15">
      <c r="A5" s="398" t="s">
        <v>1094</v>
      </c>
      <c r="B5" s="358"/>
      <c r="C5" s="358"/>
      <c r="D5" s="358"/>
    </row>
    <row r="6" spans="1:4" s="256" customFormat="1" ht="15">
      <c r="A6" s="398" t="s">
        <v>1120</v>
      </c>
      <c r="B6" s="398"/>
      <c r="C6" s="398"/>
      <c r="D6" s="398"/>
    </row>
    <row r="7" spans="1:4" s="256" customFormat="1" ht="15">
      <c r="A7" s="398" t="s">
        <v>1247</v>
      </c>
      <c r="B7" s="358"/>
      <c r="C7" s="358"/>
      <c r="D7" s="358"/>
    </row>
    <row r="8" spans="1:4" s="256" customFormat="1" ht="15">
      <c r="A8" s="398" t="s">
        <v>1248</v>
      </c>
      <c r="B8" s="358"/>
      <c r="C8" s="358"/>
      <c r="D8" s="358"/>
    </row>
    <row r="9" spans="1:4" s="256" customFormat="1" ht="15">
      <c r="A9" s="255"/>
      <c r="B9" s="254"/>
      <c r="C9" s="254"/>
      <c r="D9" s="254"/>
    </row>
    <row r="10" spans="1:4" s="256" customFormat="1" ht="15">
      <c r="A10" s="255"/>
      <c r="B10" s="254"/>
      <c r="C10" s="254"/>
      <c r="D10" s="254"/>
    </row>
    <row r="11" spans="1:5" ht="64.5" customHeight="1">
      <c r="A11" s="399" t="s">
        <v>1288</v>
      </c>
      <c r="B11" s="399"/>
      <c r="C11" s="399"/>
      <c r="D11" s="399"/>
      <c r="E11" s="259"/>
    </row>
    <row r="12" spans="1:5" ht="18" customHeight="1" thickBot="1">
      <c r="A12" s="259"/>
      <c r="B12" s="259"/>
      <c r="C12" s="259"/>
      <c r="D12" s="260" t="s">
        <v>697</v>
      </c>
      <c r="E12" s="259"/>
    </row>
    <row r="13" spans="1:6" ht="15.75">
      <c r="A13" s="445" t="s">
        <v>282</v>
      </c>
      <c r="B13" s="447" t="s">
        <v>7</v>
      </c>
      <c r="C13" s="441" t="s">
        <v>1125</v>
      </c>
      <c r="D13" s="443" t="s">
        <v>264</v>
      </c>
      <c r="F13" s="261"/>
    </row>
    <row r="14" spans="1:7" ht="33" customHeight="1" thickBot="1">
      <c r="A14" s="446"/>
      <c r="B14" s="448"/>
      <c r="C14" s="442"/>
      <c r="D14" s="444"/>
      <c r="F14" s="261"/>
      <c r="G14" s="261"/>
    </row>
    <row r="15" spans="1:7" ht="80.25" customHeight="1">
      <c r="A15" s="241">
        <v>1</v>
      </c>
      <c r="B15" s="313" t="s">
        <v>1255</v>
      </c>
      <c r="C15" s="185" t="s">
        <v>1289</v>
      </c>
      <c r="D15" s="301">
        <v>332000</v>
      </c>
      <c r="F15" s="261"/>
      <c r="G15" s="261"/>
    </row>
    <row r="16" spans="1:7" ht="110.25" customHeight="1">
      <c r="A16" s="141">
        <v>2</v>
      </c>
      <c r="B16" s="262" t="s">
        <v>372</v>
      </c>
      <c r="C16" s="61" t="s">
        <v>1290</v>
      </c>
      <c r="D16" s="263">
        <v>295000</v>
      </c>
      <c r="F16" s="261"/>
      <c r="G16" s="261"/>
    </row>
    <row r="17" spans="1:7" ht="83.25" customHeight="1">
      <c r="A17" s="141">
        <v>3</v>
      </c>
      <c r="B17" s="262" t="s">
        <v>1291</v>
      </c>
      <c r="C17" s="61" t="s">
        <v>1292</v>
      </c>
      <c r="D17" s="263">
        <v>229000</v>
      </c>
      <c r="F17" s="261"/>
      <c r="G17" s="261"/>
    </row>
    <row r="18" spans="1:7" ht="97.5" customHeight="1">
      <c r="A18" s="221">
        <v>4</v>
      </c>
      <c r="B18" s="262" t="s">
        <v>381</v>
      </c>
      <c r="C18" s="61" t="s">
        <v>1293</v>
      </c>
      <c r="D18" s="263">
        <v>675000</v>
      </c>
      <c r="F18" s="261"/>
      <c r="G18" s="261"/>
    </row>
    <row r="19" spans="1:7" ht="78.75" customHeight="1">
      <c r="A19" s="221">
        <v>5</v>
      </c>
      <c r="B19" s="262" t="s">
        <v>1262</v>
      </c>
      <c r="C19" s="61" t="s">
        <v>1294</v>
      </c>
      <c r="D19" s="263">
        <v>255000</v>
      </c>
      <c r="F19" s="261"/>
      <c r="G19" s="261"/>
    </row>
    <row r="20" spans="1:4" ht="15.75">
      <c r="A20" s="264"/>
      <c r="B20" s="265" t="s">
        <v>88</v>
      </c>
      <c r="C20" s="265"/>
      <c r="D20" s="266">
        <f>D18+D17+D16+D15+D19</f>
        <v>1786000</v>
      </c>
    </row>
    <row r="22" spans="1:4" ht="15.75">
      <c r="A22" s="440" t="s">
        <v>1271</v>
      </c>
      <c r="B22" s="409"/>
      <c r="C22" s="409"/>
      <c r="D22" s="409"/>
    </row>
    <row r="25" ht="15.75">
      <c r="D25" s="269"/>
    </row>
  </sheetData>
  <sheetProtection/>
  <mergeCells count="14">
    <mergeCell ref="A1:D1"/>
    <mergeCell ref="A2:D2"/>
    <mergeCell ref="A3:D3"/>
    <mergeCell ref="A4:D4"/>
    <mergeCell ref="A5:D5"/>
    <mergeCell ref="A6:D6"/>
    <mergeCell ref="A22:D22"/>
    <mergeCell ref="A8:D8"/>
    <mergeCell ref="A7:D7"/>
    <mergeCell ref="A11:D11"/>
    <mergeCell ref="A13:A14"/>
    <mergeCell ref="B13:B14"/>
    <mergeCell ref="C13:C14"/>
    <mergeCell ref="D13:D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F87"/>
  <sheetViews>
    <sheetView zoomScale="84" zoomScaleNormal="84" zoomScalePageLayoutView="0" workbookViewId="0" topLeftCell="A1">
      <selection activeCell="E10" sqref="E10"/>
    </sheetView>
  </sheetViews>
  <sheetFormatPr defaultColWidth="9.00390625" defaultRowHeight="12.75"/>
  <cols>
    <col min="1" max="1" width="27.375" style="91" customWidth="1"/>
    <col min="2" max="2" width="59.625" style="118" customWidth="1"/>
    <col min="3" max="3" width="11.875" style="119" customWidth="1"/>
    <col min="4" max="4" width="22.125" style="91" customWidth="1"/>
    <col min="5" max="5" width="46.125" style="91" customWidth="1"/>
    <col min="6" max="6" width="17.875" style="91" customWidth="1"/>
    <col min="7" max="7" width="24.375" style="91" customWidth="1"/>
    <col min="8" max="16384" width="9.125" style="91" customWidth="1"/>
  </cols>
  <sheetData>
    <row r="1" spans="1:3" ht="15">
      <c r="A1" s="357" t="s">
        <v>1009</v>
      </c>
      <c r="B1" s="357"/>
      <c r="C1" s="357"/>
    </row>
    <row r="2" spans="1:3" ht="15">
      <c r="A2" s="357" t="s">
        <v>405</v>
      </c>
      <c r="B2" s="357"/>
      <c r="C2" s="357"/>
    </row>
    <row r="3" spans="1:3" ht="15">
      <c r="A3" s="357" t="s">
        <v>406</v>
      </c>
      <c r="B3" s="357"/>
      <c r="C3" s="357"/>
    </row>
    <row r="4" spans="1:3" ht="15">
      <c r="A4" s="357" t="s">
        <v>407</v>
      </c>
      <c r="B4" s="357"/>
      <c r="C4" s="357"/>
    </row>
    <row r="5" spans="1:3" ht="15">
      <c r="A5" s="357" t="s">
        <v>1102</v>
      </c>
      <c r="B5" s="357"/>
      <c r="C5" s="357"/>
    </row>
    <row r="6" spans="1:3" ht="15">
      <c r="A6" s="357" t="s">
        <v>1105</v>
      </c>
      <c r="B6" s="358"/>
      <c r="C6" s="358"/>
    </row>
    <row r="7" spans="1:3" ht="15">
      <c r="A7" s="357" t="s">
        <v>1184</v>
      </c>
      <c r="B7" s="358"/>
      <c r="C7" s="358"/>
    </row>
    <row r="8" spans="1:3" ht="15">
      <c r="A8" s="357" t="s">
        <v>1185</v>
      </c>
      <c r="B8" s="358"/>
      <c r="C8" s="358"/>
    </row>
    <row r="9" spans="1:3" ht="15">
      <c r="A9" s="89"/>
      <c r="B9" s="71"/>
      <c r="C9" s="93"/>
    </row>
    <row r="10" spans="1:3" ht="77.25" customHeight="1">
      <c r="A10" s="360" t="s">
        <v>1158</v>
      </c>
      <c r="B10" s="360"/>
      <c r="C10" s="360"/>
    </row>
    <row r="11" spans="1:3" ht="15">
      <c r="A11" s="359" t="s">
        <v>563</v>
      </c>
      <c r="B11" s="359"/>
      <c r="C11" s="359"/>
    </row>
    <row r="12" spans="1:3" ht="63">
      <c r="A12" s="94" t="s">
        <v>564</v>
      </c>
      <c r="B12" s="95" t="s">
        <v>565</v>
      </c>
      <c r="C12" s="10" t="s">
        <v>566</v>
      </c>
    </row>
    <row r="13" spans="1:3" ht="15.75">
      <c r="A13" s="10">
        <v>1</v>
      </c>
      <c r="B13" s="1">
        <v>2</v>
      </c>
      <c r="C13" s="10">
        <v>3</v>
      </c>
    </row>
    <row r="14" spans="1:3" ht="47.25">
      <c r="A14" s="53"/>
      <c r="B14" s="96" t="s">
        <v>567</v>
      </c>
      <c r="C14" s="1"/>
    </row>
    <row r="15" spans="1:3" ht="47.25">
      <c r="A15" s="97" t="s">
        <v>568</v>
      </c>
      <c r="B15" s="2" t="s">
        <v>569</v>
      </c>
      <c r="C15" s="1">
        <v>100</v>
      </c>
    </row>
    <row r="16" spans="1:3" ht="47.25">
      <c r="A16" s="97" t="s">
        <v>570</v>
      </c>
      <c r="B16" s="50" t="s">
        <v>571</v>
      </c>
      <c r="C16" s="1">
        <v>100</v>
      </c>
    </row>
    <row r="17" spans="1:3" ht="33" customHeight="1">
      <c r="A17" s="98"/>
      <c r="B17" s="96" t="s">
        <v>572</v>
      </c>
      <c r="C17" s="1"/>
    </row>
    <row r="18" spans="1:3" ht="63">
      <c r="A18" s="97" t="s">
        <v>573</v>
      </c>
      <c r="B18" s="50" t="s">
        <v>916</v>
      </c>
      <c r="C18" s="1">
        <v>100</v>
      </c>
    </row>
    <row r="19" spans="1:3" ht="31.5">
      <c r="A19" s="97" t="s">
        <v>574</v>
      </c>
      <c r="B19" s="2" t="s">
        <v>575</v>
      </c>
      <c r="C19" s="1">
        <v>100</v>
      </c>
    </row>
    <row r="20" spans="1:3" ht="31.5">
      <c r="A20" s="97" t="s">
        <v>576</v>
      </c>
      <c r="B20" s="2" t="s">
        <v>577</v>
      </c>
      <c r="C20" s="1">
        <v>100</v>
      </c>
    </row>
    <row r="21" spans="1:3" ht="47.25">
      <c r="A21" s="97" t="s">
        <v>578</v>
      </c>
      <c r="B21" s="2" t="s">
        <v>579</v>
      </c>
      <c r="C21" s="1">
        <v>100</v>
      </c>
    </row>
    <row r="22" spans="1:3" ht="47.25">
      <c r="A22" s="97" t="s">
        <v>580</v>
      </c>
      <c r="B22" s="2" t="s">
        <v>917</v>
      </c>
      <c r="C22" s="1">
        <v>100</v>
      </c>
    </row>
    <row r="23" spans="1:3" ht="31.5">
      <c r="A23" s="97" t="s">
        <v>581</v>
      </c>
      <c r="B23" s="2" t="s">
        <v>582</v>
      </c>
      <c r="C23" s="1">
        <v>100</v>
      </c>
    </row>
    <row r="24" spans="1:3" ht="31.5">
      <c r="A24" s="97" t="s">
        <v>583</v>
      </c>
      <c r="B24" s="2" t="s">
        <v>918</v>
      </c>
      <c r="C24" s="1">
        <v>100</v>
      </c>
    </row>
    <row r="25" spans="1:6" ht="31.5">
      <c r="A25" s="99"/>
      <c r="B25" s="5" t="s">
        <v>70</v>
      </c>
      <c r="C25" s="10"/>
      <c r="D25" s="100"/>
      <c r="E25" s="101"/>
      <c r="F25" s="102"/>
    </row>
    <row r="26" spans="1:3" ht="63">
      <c r="A26" s="97" t="s">
        <v>584</v>
      </c>
      <c r="B26" s="2" t="s">
        <v>913</v>
      </c>
      <c r="C26" s="1">
        <v>100</v>
      </c>
    </row>
    <row r="27" spans="1:3" ht="63">
      <c r="A27" s="97" t="s">
        <v>585</v>
      </c>
      <c r="B27" s="2" t="s">
        <v>914</v>
      </c>
      <c r="C27" s="1">
        <v>100</v>
      </c>
    </row>
    <row r="28" spans="1:3" ht="63">
      <c r="A28" s="97" t="s">
        <v>586</v>
      </c>
      <c r="B28" s="2" t="s">
        <v>915</v>
      </c>
      <c r="C28" s="1">
        <v>100</v>
      </c>
    </row>
    <row r="29" spans="1:3" ht="63">
      <c r="A29" s="97" t="s">
        <v>587</v>
      </c>
      <c r="B29" s="2" t="s">
        <v>588</v>
      </c>
      <c r="C29" s="1">
        <v>100</v>
      </c>
    </row>
    <row r="30" spans="1:3" ht="31.5">
      <c r="A30" s="98"/>
      <c r="B30" s="96" t="s">
        <v>589</v>
      </c>
      <c r="C30" s="1"/>
    </row>
    <row r="31" spans="1:3" ht="47.25">
      <c r="A31" s="103" t="s">
        <v>590</v>
      </c>
      <c r="B31" s="2" t="s">
        <v>591</v>
      </c>
      <c r="C31" s="1">
        <v>100</v>
      </c>
    </row>
    <row r="32" spans="1:3" ht="47.25">
      <c r="A32" s="103" t="s">
        <v>592</v>
      </c>
      <c r="B32" s="2" t="s">
        <v>593</v>
      </c>
      <c r="C32" s="1">
        <v>100</v>
      </c>
    </row>
    <row r="33" spans="1:3" ht="31.5">
      <c r="A33" s="103"/>
      <c r="B33" s="104" t="s">
        <v>594</v>
      </c>
      <c r="C33" s="1"/>
    </row>
    <row r="34" spans="1:3" ht="63">
      <c r="A34" s="72" t="s">
        <v>595</v>
      </c>
      <c r="B34" s="50" t="s">
        <v>505</v>
      </c>
      <c r="C34" s="1">
        <v>100</v>
      </c>
    </row>
    <row r="35" spans="1:3" ht="94.5">
      <c r="A35" s="103" t="s">
        <v>596</v>
      </c>
      <c r="B35" s="2" t="s">
        <v>597</v>
      </c>
      <c r="C35" s="1">
        <v>100</v>
      </c>
    </row>
    <row r="36" spans="1:4" ht="94.5">
      <c r="A36" s="97" t="s">
        <v>598</v>
      </c>
      <c r="B36" s="2" t="s">
        <v>599</v>
      </c>
      <c r="C36" s="1">
        <v>100</v>
      </c>
      <c r="D36" s="105"/>
    </row>
    <row r="37" spans="1:3" ht="94.5">
      <c r="A37" s="97" t="s">
        <v>600</v>
      </c>
      <c r="B37" s="2" t="s">
        <v>601</v>
      </c>
      <c r="C37" s="1">
        <v>100</v>
      </c>
    </row>
    <row r="38" spans="1:3" ht="94.5">
      <c r="A38" s="97" t="s">
        <v>602</v>
      </c>
      <c r="B38" s="2" t="s">
        <v>603</v>
      </c>
      <c r="C38" s="1">
        <v>100</v>
      </c>
    </row>
    <row r="39" spans="1:3" ht="47.25">
      <c r="A39" s="97" t="s">
        <v>604</v>
      </c>
      <c r="B39" s="2" t="s">
        <v>605</v>
      </c>
      <c r="C39" s="1">
        <v>100</v>
      </c>
    </row>
    <row r="40" spans="1:4" ht="47.25">
      <c r="A40" s="97" t="s">
        <v>606</v>
      </c>
      <c r="B40" s="2" t="s">
        <v>607</v>
      </c>
      <c r="C40" s="1">
        <v>100</v>
      </c>
      <c r="D40" s="105"/>
    </row>
    <row r="41" spans="1:3" ht="78.75">
      <c r="A41" s="97" t="s">
        <v>608</v>
      </c>
      <c r="B41" s="2" t="s">
        <v>609</v>
      </c>
      <c r="C41" s="1">
        <v>100</v>
      </c>
    </row>
    <row r="42" spans="1:4" ht="78.75">
      <c r="A42" s="97" t="s">
        <v>610</v>
      </c>
      <c r="B42" s="2" t="s">
        <v>611</v>
      </c>
      <c r="C42" s="106">
        <v>100</v>
      </c>
      <c r="D42" s="105"/>
    </row>
    <row r="43" spans="1:4" ht="189">
      <c r="A43" s="97" t="s">
        <v>612</v>
      </c>
      <c r="B43" s="2" t="s">
        <v>911</v>
      </c>
      <c r="C43" s="106">
        <v>100</v>
      </c>
      <c r="D43" s="105"/>
    </row>
    <row r="44" spans="1:4" ht="189">
      <c r="A44" s="97" t="s">
        <v>613</v>
      </c>
      <c r="B44" s="2" t="s">
        <v>912</v>
      </c>
      <c r="C44" s="106">
        <v>100</v>
      </c>
      <c r="D44" s="105"/>
    </row>
    <row r="45" spans="1:3" ht="173.25">
      <c r="A45" s="97" t="s">
        <v>614</v>
      </c>
      <c r="B45" s="2" t="s">
        <v>909</v>
      </c>
      <c r="C45" s="1">
        <v>100</v>
      </c>
    </row>
    <row r="46" spans="1:3" ht="173.25">
      <c r="A46" s="97" t="s">
        <v>615</v>
      </c>
      <c r="B46" s="2" t="s">
        <v>910</v>
      </c>
      <c r="C46" s="1">
        <v>100</v>
      </c>
    </row>
    <row r="47" spans="1:3" ht="126">
      <c r="A47" s="97" t="s">
        <v>616</v>
      </c>
      <c r="B47" s="2" t="s">
        <v>617</v>
      </c>
      <c r="C47" s="1">
        <v>100</v>
      </c>
    </row>
    <row r="48" spans="1:3" ht="126">
      <c r="A48" s="97" t="s">
        <v>618</v>
      </c>
      <c r="B48" s="2" t="s">
        <v>619</v>
      </c>
      <c r="C48" s="1">
        <v>100</v>
      </c>
    </row>
    <row r="49" spans="1:3" ht="78.75">
      <c r="A49" s="97" t="s">
        <v>620</v>
      </c>
      <c r="B49" s="2" t="s">
        <v>621</v>
      </c>
      <c r="C49" s="1">
        <v>100</v>
      </c>
    </row>
    <row r="50" spans="1:3" ht="78.75">
      <c r="A50" s="97" t="s">
        <v>622</v>
      </c>
      <c r="B50" s="2" t="s">
        <v>623</v>
      </c>
      <c r="C50" s="1">
        <v>100</v>
      </c>
    </row>
    <row r="51" spans="1:3" ht="60">
      <c r="A51" s="107" t="s">
        <v>624</v>
      </c>
      <c r="B51" s="97" t="s">
        <v>625</v>
      </c>
      <c r="C51" s="1">
        <v>100</v>
      </c>
    </row>
    <row r="52" spans="1:3" ht="60">
      <c r="A52" s="107" t="s">
        <v>626</v>
      </c>
      <c r="B52" s="97" t="s">
        <v>627</v>
      </c>
      <c r="C52" s="108">
        <v>100</v>
      </c>
    </row>
    <row r="53" spans="1:3" ht="116.25" customHeight="1">
      <c r="A53" s="109" t="s">
        <v>628</v>
      </c>
      <c r="B53" s="110" t="s">
        <v>561</v>
      </c>
      <c r="C53" s="1">
        <v>100</v>
      </c>
    </row>
    <row r="54" spans="1:3" ht="80.25" customHeight="1">
      <c r="A54" s="109" t="s">
        <v>629</v>
      </c>
      <c r="B54" s="111" t="s">
        <v>630</v>
      </c>
      <c r="C54" s="1">
        <v>100</v>
      </c>
    </row>
    <row r="55" spans="1:3" ht="126">
      <c r="A55" s="109" t="s">
        <v>631</v>
      </c>
      <c r="B55" s="111" t="s">
        <v>908</v>
      </c>
      <c r="C55" s="106">
        <v>100</v>
      </c>
    </row>
    <row r="56" spans="1:3" ht="78.75">
      <c r="A56" s="97" t="s">
        <v>632</v>
      </c>
      <c r="B56" s="2" t="s">
        <v>633</v>
      </c>
      <c r="C56" s="1">
        <v>100</v>
      </c>
    </row>
    <row r="57" spans="1:3" ht="15.75">
      <c r="A57" s="107"/>
      <c r="B57" s="17" t="s">
        <v>256</v>
      </c>
      <c r="C57" s="112"/>
    </row>
    <row r="58" spans="1:3" ht="31.5">
      <c r="A58" s="97" t="s">
        <v>898</v>
      </c>
      <c r="B58" s="50" t="s">
        <v>634</v>
      </c>
      <c r="C58" s="1">
        <v>100</v>
      </c>
    </row>
    <row r="59" spans="1:3" ht="31.5">
      <c r="A59" s="97" t="s">
        <v>899</v>
      </c>
      <c r="B59" s="50" t="s">
        <v>635</v>
      </c>
      <c r="C59" s="1">
        <v>100</v>
      </c>
    </row>
    <row r="60" spans="1:3" ht="63">
      <c r="A60" s="97" t="s">
        <v>907</v>
      </c>
      <c r="B60" s="50" t="s">
        <v>636</v>
      </c>
      <c r="C60" s="1">
        <v>100</v>
      </c>
    </row>
    <row r="61" spans="1:3" ht="63">
      <c r="A61" s="97" t="s">
        <v>906</v>
      </c>
      <c r="B61" s="50" t="s">
        <v>637</v>
      </c>
      <c r="C61" s="1">
        <v>100</v>
      </c>
    </row>
    <row r="62" spans="1:3" ht="31.5">
      <c r="A62" s="109" t="s">
        <v>905</v>
      </c>
      <c r="B62" s="50" t="s">
        <v>638</v>
      </c>
      <c r="C62" s="1">
        <v>100</v>
      </c>
    </row>
    <row r="63" spans="1:3" ht="31.5">
      <c r="A63" s="99" t="s">
        <v>904</v>
      </c>
      <c r="B63" s="50" t="s">
        <v>639</v>
      </c>
      <c r="C63" s="1">
        <v>100</v>
      </c>
    </row>
    <row r="64" spans="1:3" ht="31.5">
      <c r="A64" s="109" t="s">
        <v>903</v>
      </c>
      <c r="B64" s="2" t="s">
        <v>640</v>
      </c>
      <c r="C64" s="1">
        <v>100</v>
      </c>
    </row>
    <row r="65" spans="1:3" ht="31.5">
      <c r="A65" s="109" t="s">
        <v>902</v>
      </c>
      <c r="B65" s="50" t="s">
        <v>641</v>
      </c>
      <c r="C65" s="1">
        <v>100</v>
      </c>
    </row>
    <row r="66" spans="1:3" ht="31.5">
      <c r="A66" s="120" t="s">
        <v>900</v>
      </c>
      <c r="B66" s="50" t="s">
        <v>677</v>
      </c>
      <c r="C66" s="1">
        <v>100</v>
      </c>
    </row>
    <row r="67" spans="1:3" ht="31.5">
      <c r="A67" s="120" t="s">
        <v>901</v>
      </c>
      <c r="B67" s="50" t="s">
        <v>678</v>
      </c>
      <c r="C67" s="1">
        <v>100</v>
      </c>
    </row>
    <row r="68" spans="1:3" ht="78.75">
      <c r="A68" s="130" t="s">
        <v>1003</v>
      </c>
      <c r="B68" s="131" t="s">
        <v>1004</v>
      </c>
      <c r="C68" s="19">
        <v>100</v>
      </c>
    </row>
    <row r="69" spans="1:3" ht="78.75">
      <c r="A69" s="130" t="s">
        <v>1005</v>
      </c>
      <c r="B69" s="131" t="s">
        <v>1006</v>
      </c>
      <c r="C69" s="19">
        <v>100</v>
      </c>
    </row>
    <row r="70" spans="1:3" ht="15.75">
      <c r="A70" s="113"/>
      <c r="B70" s="114" t="s">
        <v>642</v>
      </c>
      <c r="C70" s="19"/>
    </row>
    <row r="71" spans="1:3" ht="110.25">
      <c r="A71" s="10" t="s">
        <v>643</v>
      </c>
      <c r="B71" s="111" t="s">
        <v>644</v>
      </c>
      <c r="C71" s="1">
        <v>100</v>
      </c>
    </row>
    <row r="72" spans="1:3" ht="110.25">
      <c r="A72" s="111" t="s">
        <v>645</v>
      </c>
      <c r="B72" s="111" t="s">
        <v>646</v>
      </c>
      <c r="C72" s="1">
        <v>100</v>
      </c>
    </row>
    <row r="73" spans="1:3" ht="47.25">
      <c r="A73" s="92" t="s">
        <v>647</v>
      </c>
      <c r="B73" s="92" t="s">
        <v>648</v>
      </c>
      <c r="C73" s="56">
        <v>100</v>
      </c>
    </row>
    <row r="74" spans="1:3" ht="47.25">
      <c r="A74" s="2" t="s">
        <v>649</v>
      </c>
      <c r="B74" s="2" t="s">
        <v>650</v>
      </c>
      <c r="C74" s="1">
        <v>100</v>
      </c>
    </row>
    <row r="75" spans="1:3" ht="47.25">
      <c r="A75" s="2" t="s">
        <v>651</v>
      </c>
      <c r="B75" s="2" t="s">
        <v>652</v>
      </c>
      <c r="C75" s="1">
        <v>100</v>
      </c>
    </row>
    <row r="76" spans="1:3" ht="47.25">
      <c r="A76" s="2" t="s">
        <v>653</v>
      </c>
      <c r="B76" s="2" t="s">
        <v>654</v>
      </c>
      <c r="C76" s="1">
        <v>100</v>
      </c>
    </row>
    <row r="77" spans="1:3" ht="31.5">
      <c r="A77" s="2" t="s">
        <v>655</v>
      </c>
      <c r="B77" s="2" t="s">
        <v>656</v>
      </c>
      <c r="C77" s="1">
        <v>100</v>
      </c>
    </row>
    <row r="78" spans="1:3" ht="31.5">
      <c r="A78" s="2" t="s">
        <v>657</v>
      </c>
      <c r="B78" s="2" t="s">
        <v>658</v>
      </c>
      <c r="C78" s="1">
        <v>100</v>
      </c>
    </row>
    <row r="79" spans="1:3" ht="73.5" customHeight="1">
      <c r="A79" s="3" t="s">
        <v>659</v>
      </c>
      <c r="B79" s="2" t="s">
        <v>660</v>
      </c>
      <c r="C79" s="1">
        <v>100</v>
      </c>
    </row>
    <row r="80" spans="1:3" ht="63">
      <c r="A80" s="3" t="s">
        <v>661</v>
      </c>
      <c r="B80" s="47" t="s">
        <v>662</v>
      </c>
      <c r="C80" s="1">
        <v>100</v>
      </c>
    </row>
    <row r="81" spans="1:6" s="115" customFormat="1" ht="73.5" customHeight="1">
      <c r="A81" s="3" t="s">
        <v>663</v>
      </c>
      <c r="B81" s="2" t="s">
        <v>664</v>
      </c>
      <c r="C81" s="1">
        <v>100</v>
      </c>
      <c r="D81" s="91"/>
      <c r="E81" s="91"/>
      <c r="F81" s="91"/>
    </row>
    <row r="82" spans="1:3" ht="63">
      <c r="A82" s="3" t="s">
        <v>665</v>
      </c>
      <c r="B82" s="47" t="s">
        <v>666</v>
      </c>
      <c r="C82" s="106">
        <v>100</v>
      </c>
    </row>
    <row r="83" spans="1:3" ht="72" customHeight="1">
      <c r="A83" s="15"/>
      <c r="B83" s="15"/>
      <c r="C83" s="116"/>
    </row>
    <row r="84" spans="1:3" ht="15.75">
      <c r="A84" s="88" t="s">
        <v>667</v>
      </c>
      <c r="B84" s="21"/>
      <c r="C84" s="117"/>
    </row>
    <row r="85" spans="1:3" ht="63.75" customHeight="1">
      <c r="A85" s="356" t="s">
        <v>668</v>
      </c>
      <c r="B85" s="356"/>
      <c r="C85" s="356"/>
    </row>
    <row r="86" spans="1:3" ht="15.75">
      <c r="A86" s="117"/>
      <c r="B86" s="21"/>
      <c r="C86" s="117"/>
    </row>
    <row r="87" spans="1:3" ht="15.75" customHeight="1">
      <c r="A87" s="351" t="s">
        <v>929</v>
      </c>
      <c r="B87" s="351"/>
      <c r="C87" s="351"/>
    </row>
  </sheetData>
  <sheetProtection/>
  <mergeCells count="12">
    <mergeCell ref="A1:C1"/>
    <mergeCell ref="A2:C2"/>
    <mergeCell ref="A3:C3"/>
    <mergeCell ref="A4:C4"/>
    <mergeCell ref="A5:C5"/>
    <mergeCell ref="A10:C10"/>
    <mergeCell ref="A85:C85"/>
    <mergeCell ref="A6:C6"/>
    <mergeCell ref="A7:C7"/>
    <mergeCell ref="A87:C87"/>
    <mergeCell ref="A11:C11"/>
    <mergeCell ref="A8:C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sheetPr>
  <dimension ref="A1:K207"/>
  <sheetViews>
    <sheetView zoomScalePageLayoutView="0" workbookViewId="0" topLeftCell="A1">
      <selection activeCell="E16" sqref="E16"/>
    </sheetView>
  </sheetViews>
  <sheetFormatPr defaultColWidth="9.00390625" defaultRowHeight="12.75"/>
  <cols>
    <col min="1" max="1" width="24.375" style="136" customWidth="1"/>
    <col min="2" max="2" width="68.625" style="122" customWidth="1"/>
    <col min="3" max="3" width="21.25390625" style="171" customWidth="1"/>
    <col min="4" max="4" width="9.125" style="134" customWidth="1"/>
    <col min="5" max="5" width="23.00390625" style="153" customWidth="1"/>
    <col min="6" max="6" width="14.25390625" style="153" bestFit="1" customWidth="1"/>
    <col min="7" max="8" width="13.375" style="153" customWidth="1"/>
    <col min="9" max="9" width="13.375" style="134" customWidth="1"/>
    <col min="10" max="16384" width="9.125" style="134" customWidth="1"/>
  </cols>
  <sheetData>
    <row r="1" spans="1:3" ht="15.75" customHeight="1">
      <c r="A1" s="347" t="s">
        <v>765</v>
      </c>
      <c r="B1" s="347"/>
      <c r="C1" s="347"/>
    </row>
    <row r="2" spans="1:3" ht="15.75" customHeight="1">
      <c r="A2" s="347" t="s">
        <v>764</v>
      </c>
      <c r="B2" s="347"/>
      <c r="C2" s="347"/>
    </row>
    <row r="3" spans="1:3" ht="15.75" customHeight="1">
      <c r="A3" s="347" t="s">
        <v>763</v>
      </c>
      <c r="B3" s="347"/>
      <c r="C3" s="347"/>
    </row>
    <row r="4" spans="1:3" ht="15.75" customHeight="1">
      <c r="A4" s="347" t="s">
        <v>762</v>
      </c>
      <c r="B4" s="347"/>
      <c r="C4" s="347"/>
    </row>
    <row r="5" spans="1:8" ht="15.75" customHeight="1">
      <c r="A5" s="347" t="s">
        <v>1101</v>
      </c>
      <c r="B5" s="347"/>
      <c r="C5" s="347"/>
      <c r="E5" s="134"/>
      <c r="F5" s="134"/>
      <c r="G5" s="134"/>
      <c r="H5" s="134"/>
    </row>
    <row r="6" spans="1:8" ht="15.75" customHeight="1">
      <c r="A6" s="347" t="s">
        <v>1106</v>
      </c>
      <c r="B6" s="348"/>
      <c r="C6" s="348"/>
      <c r="E6" s="134"/>
      <c r="F6" s="134"/>
      <c r="G6" s="134"/>
      <c r="H6" s="134"/>
    </row>
    <row r="7" spans="1:3" ht="15.75" customHeight="1">
      <c r="A7" s="347" t="s">
        <v>1295</v>
      </c>
      <c r="B7" s="348"/>
      <c r="C7" s="348"/>
    </row>
    <row r="8" spans="1:3" ht="15.75" customHeight="1">
      <c r="A8" s="347" t="s">
        <v>1296</v>
      </c>
      <c r="B8" s="348"/>
      <c r="C8" s="348"/>
    </row>
    <row r="9" ht="15.75">
      <c r="C9" s="154"/>
    </row>
    <row r="10" spans="1:3" ht="15.75" customHeight="1">
      <c r="A10" s="349" t="s">
        <v>202</v>
      </c>
      <c r="B10" s="349"/>
      <c r="C10" s="349"/>
    </row>
    <row r="11" spans="1:3" ht="15.75" customHeight="1">
      <c r="A11" s="349" t="s">
        <v>716</v>
      </c>
      <c r="B11" s="349"/>
      <c r="C11" s="349"/>
    </row>
    <row r="12" ht="15.75">
      <c r="C12" s="155" t="s">
        <v>696</v>
      </c>
    </row>
    <row r="13" spans="1:9" s="143" customFormat="1" ht="31.5">
      <c r="A13" s="141" t="s">
        <v>241</v>
      </c>
      <c r="B13" s="141" t="s">
        <v>278</v>
      </c>
      <c r="C13" s="142" t="s">
        <v>264</v>
      </c>
      <c r="E13" s="90"/>
      <c r="F13" s="90"/>
      <c r="G13" s="90"/>
      <c r="H13" s="90"/>
      <c r="I13" s="90"/>
    </row>
    <row r="14" spans="1:11" s="145" customFormat="1" ht="15.75">
      <c r="A14" s="141" t="s">
        <v>894</v>
      </c>
      <c r="B14" s="61" t="s">
        <v>254</v>
      </c>
      <c r="C14" s="156">
        <f>C15+C21+C29+C39+C42+C45+C48+C64+C69+C73+C81+C107</f>
        <v>725575898.72</v>
      </c>
      <c r="E14" s="90"/>
      <c r="F14" s="90"/>
      <c r="G14" s="90"/>
      <c r="H14" s="90"/>
      <c r="I14" s="90"/>
      <c r="J14" s="143"/>
      <c r="K14" s="143"/>
    </row>
    <row r="15" spans="1:10" s="145" customFormat="1" ht="15.75">
      <c r="A15" s="157" t="s">
        <v>779</v>
      </c>
      <c r="B15" s="146" t="s">
        <v>260</v>
      </c>
      <c r="C15" s="156">
        <f>C16</f>
        <v>429771898.72</v>
      </c>
      <c r="E15" s="158"/>
      <c r="F15" s="159"/>
      <c r="G15" s="159"/>
      <c r="H15" s="159"/>
      <c r="I15"/>
      <c r="J15" s="160"/>
    </row>
    <row r="16" spans="1:10" s="145" customFormat="1" ht="15.75">
      <c r="A16" s="157" t="s">
        <v>780</v>
      </c>
      <c r="B16" s="61" t="s">
        <v>265</v>
      </c>
      <c r="C16" s="156">
        <f>C17+C18+C19+C20</f>
        <v>429771898.72</v>
      </c>
      <c r="E16" s="158"/>
      <c r="F16" s="159"/>
      <c r="G16" s="159"/>
      <c r="H16" s="159"/>
      <c r="I16"/>
      <c r="J16" s="160"/>
    </row>
    <row r="17" spans="1:10" s="145" customFormat="1" ht="82.5" customHeight="1">
      <c r="A17" s="157" t="s">
        <v>781</v>
      </c>
      <c r="B17" s="61" t="s">
        <v>31</v>
      </c>
      <c r="C17" s="156">
        <v>422517898.72</v>
      </c>
      <c r="E17" s="158"/>
      <c r="F17" s="159"/>
      <c r="G17" s="159"/>
      <c r="H17" s="159"/>
      <c r="I17"/>
      <c r="J17" s="160"/>
    </row>
    <row r="18" spans="1:10" s="145" customFormat="1" ht="114.75" customHeight="1">
      <c r="A18" s="157" t="s">
        <v>782</v>
      </c>
      <c r="B18" s="61" t="s">
        <v>286</v>
      </c>
      <c r="C18" s="156">
        <v>2540000</v>
      </c>
      <c r="E18" s="158"/>
      <c r="F18" s="159"/>
      <c r="G18" s="159"/>
      <c r="H18" s="159"/>
      <c r="I18"/>
      <c r="J18" s="160"/>
    </row>
    <row r="19" spans="1:10" s="145" customFormat="1" ht="47.25">
      <c r="A19" s="157" t="s">
        <v>783</v>
      </c>
      <c r="B19" s="61" t="s">
        <v>287</v>
      </c>
      <c r="C19" s="156">
        <v>4220000</v>
      </c>
      <c r="E19" s="158"/>
      <c r="F19" s="159"/>
      <c r="G19" s="159"/>
      <c r="H19" s="159"/>
      <c r="I19"/>
      <c r="J19" s="160"/>
    </row>
    <row r="20" spans="1:10" s="145" customFormat="1" ht="94.5">
      <c r="A20" s="157" t="s">
        <v>784</v>
      </c>
      <c r="B20" s="161" t="s">
        <v>245</v>
      </c>
      <c r="C20" s="156">
        <v>494000</v>
      </c>
      <c r="E20" s="158"/>
      <c r="F20" s="159"/>
      <c r="G20" s="159"/>
      <c r="H20" s="159"/>
      <c r="I20"/>
      <c r="J20" s="160"/>
    </row>
    <row r="21" spans="1:10" s="145" customFormat="1" ht="31.5">
      <c r="A21" s="157" t="s">
        <v>785</v>
      </c>
      <c r="B21" s="61" t="s">
        <v>320</v>
      </c>
      <c r="C21" s="156">
        <v>24568000</v>
      </c>
      <c r="E21" s="158"/>
      <c r="F21" s="159"/>
      <c r="G21" s="159"/>
      <c r="H21" s="159"/>
      <c r="I21"/>
      <c r="J21" s="160"/>
    </row>
    <row r="22" spans="1:10" s="145" customFormat="1" ht="31.5">
      <c r="A22" s="157" t="s">
        <v>786</v>
      </c>
      <c r="B22" s="61" t="s">
        <v>321</v>
      </c>
      <c r="C22" s="156">
        <v>24568000</v>
      </c>
      <c r="E22" s="158"/>
      <c r="F22" s="159"/>
      <c r="G22" s="159"/>
      <c r="H22" s="159"/>
      <c r="I22"/>
      <c r="J22" s="160"/>
    </row>
    <row r="23" spans="1:10" s="145" customFormat="1" ht="72" customHeight="1">
      <c r="A23" s="157" t="s">
        <v>889</v>
      </c>
      <c r="B23" s="61" t="s">
        <v>198</v>
      </c>
      <c r="C23" s="156">
        <v>11309000</v>
      </c>
      <c r="E23" s="158"/>
      <c r="F23" s="159"/>
      <c r="G23" s="159"/>
      <c r="H23" s="159"/>
      <c r="I23"/>
      <c r="J23" s="160"/>
    </row>
    <row r="24" spans="1:10" s="145" customFormat="1" ht="114.75" customHeight="1">
      <c r="A24" s="157" t="s">
        <v>787</v>
      </c>
      <c r="B24" s="61" t="s">
        <v>499</v>
      </c>
      <c r="C24" s="156">
        <v>11309000</v>
      </c>
      <c r="E24" s="158"/>
      <c r="F24" s="159"/>
      <c r="G24" s="159"/>
      <c r="H24" s="159"/>
      <c r="I24"/>
      <c r="J24" s="160"/>
    </row>
    <row r="25" spans="1:10" s="145" customFormat="1" ht="81.75" customHeight="1">
      <c r="A25" s="157" t="s">
        <v>890</v>
      </c>
      <c r="B25" s="61" t="s">
        <v>199</v>
      </c>
      <c r="C25" s="156">
        <v>56000</v>
      </c>
      <c r="E25" s="158"/>
      <c r="F25" s="159"/>
      <c r="G25" s="159"/>
      <c r="H25" s="159"/>
      <c r="I25"/>
      <c r="J25" s="160"/>
    </row>
    <row r="26" spans="1:10" s="145" customFormat="1" ht="129" customHeight="1">
      <c r="A26" s="157" t="s">
        <v>788</v>
      </c>
      <c r="B26" s="61" t="s">
        <v>500</v>
      </c>
      <c r="C26" s="156">
        <v>56000</v>
      </c>
      <c r="E26" s="158"/>
      <c r="F26" s="159"/>
      <c r="G26" s="159"/>
      <c r="H26" s="159"/>
      <c r="I26"/>
      <c r="J26" s="160"/>
    </row>
    <row r="27" spans="1:10" s="145" customFormat="1" ht="70.5" customHeight="1">
      <c r="A27" s="157" t="s">
        <v>891</v>
      </c>
      <c r="B27" s="61" t="s">
        <v>38</v>
      </c>
      <c r="C27" s="156">
        <v>13203000</v>
      </c>
      <c r="E27" s="158"/>
      <c r="F27" s="159"/>
      <c r="G27" s="159"/>
      <c r="H27" s="159"/>
      <c r="I27"/>
      <c r="J27" s="160"/>
    </row>
    <row r="28" spans="1:10" s="145" customFormat="1" ht="114" customHeight="1">
      <c r="A28" s="157" t="s">
        <v>789</v>
      </c>
      <c r="B28" s="61" t="s">
        <v>501</v>
      </c>
      <c r="C28" s="156">
        <v>13203000</v>
      </c>
      <c r="E28" s="158"/>
      <c r="F28" s="159"/>
      <c r="G28" s="159"/>
      <c r="H28" s="159"/>
      <c r="I28"/>
      <c r="J28" s="160"/>
    </row>
    <row r="29" spans="1:10" s="145" customFormat="1" ht="15.75">
      <c r="A29" s="157" t="s">
        <v>790</v>
      </c>
      <c r="B29" s="61" t="s">
        <v>262</v>
      </c>
      <c r="C29" s="156">
        <f>C30+C35+C37</f>
        <v>167794000</v>
      </c>
      <c r="E29" s="158"/>
      <c r="F29" s="159"/>
      <c r="G29" s="159"/>
      <c r="H29" s="159"/>
      <c r="I29"/>
      <c r="J29" s="160"/>
    </row>
    <row r="30" spans="1:10" s="145" customFormat="1" ht="31.5">
      <c r="A30" s="157" t="s">
        <v>791</v>
      </c>
      <c r="B30" s="61" t="s">
        <v>208</v>
      </c>
      <c r="C30" s="156">
        <f>C31+C33</f>
        <v>146807000</v>
      </c>
      <c r="E30" s="158"/>
      <c r="F30" s="159"/>
      <c r="G30" s="159"/>
      <c r="H30" s="159"/>
      <c r="I30"/>
      <c r="J30" s="160"/>
    </row>
    <row r="31" spans="1:10" s="145" customFormat="1" ht="31.5">
      <c r="A31" s="157" t="s">
        <v>892</v>
      </c>
      <c r="B31" s="61" t="s">
        <v>61</v>
      </c>
      <c r="C31" s="156">
        <f>C32</f>
        <v>70287000</v>
      </c>
      <c r="E31" s="158"/>
      <c r="F31" s="159"/>
      <c r="G31" s="159"/>
      <c r="H31" s="159"/>
      <c r="I31"/>
      <c r="J31" s="160"/>
    </row>
    <row r="32" spans="1:10" s="145" customFormat="1" ht="31.5">
      <c r="A32" s="157" t="s">
        <v>792</v>
      </c>
      <c r="B32" s="61" t="s">
        <v>61</v>
      </c>
      <c r="C32" s="156">
        <v>70287000</v>
      </c>
      <c r="E32" s="158"/>
      <c r="F32" s="159"/>
      <c r="G32" s="159"/>
      <c r="H32" s="159"/>
      <c r="I32"/>
      <c r="J32" s="160"/>
    </row>
    <row r="33" spans="1:10" s="145" customFormat="1" ht="51" customHeight="1">
      <c r="A33" s="157" t="s">
        <v>893</v>
      </c>
      <c r="B33" s="61" t="s">
        <v>211</v>
      </c>
      <c r="C33" s="156">
        <v>76520000</v>
      </c>
      <c r="E33" s="158"/>
      <c r="F33" s="159"/>
      <c r="G33" s="159"/>
      <c r="H33" s="159"/>
      <c r="I33"/>
      <c r="J33" s="160"/>
    </row>
    <row r="34" spans="1:10" s="145" customFormat="1" ht="63">
      <c r="A34" s="157" t="s">
        <v>793</v>
      </c>
      <c r="B34" s="61" t="s">
        <v>94</v>
      </c>
      <c r="C34" s="156">
        <v>76520000</v>
      </c>
      <c r="E34" s="158"/>
      <c r="F34" s="159"/>
      <c r="G34" s="159"/>
      <c r="H34" s="159"/>
      <c r="I34"/>
      <c r="J34" s="160"/>
    </row>
    <row r="35" spans="1:10" s="145" customFormat="1" ht="22.5" customHeight="1">
      <c r="A35" s="157" t="s">
        <v>794</v>
      </c>
      <c r="B35" s="61" t="s">
        <v>32</v>
      </c>
      <c r="C35" s="156">
        <v>6798000</v>
      </c>
      <c r="E35" s="158"/>
      <c r="F35" s="159"/>
      <c r="G35" s="159"/>
      <c r="H35" s="159"/>
      <c r="I35"/>
      <c r="J35" s="160"/>
    </row>
    <row r="36" spans="1:10" s="145" customFormat="1" ht="21.75" customHeight="1">
      <c r="A36" s="157" t="s">
        <v>795</v>
      </c>
      <c r="B36" s="61" t="s">
        <v>32</v>
      </c>
      <c r="C36" s="156">
        <v>6798000</v>
      </c>
      <c r="E36" s="158"/>
      <c r="F36" s="159"/>
      <c r="G36" s="159"/>
      <c r="H36" s="159"/>
      <c r="I36"/>
      <c r="J36" s="160"/>
    </row>
    <row r="37" spans="1:10" s="145" customFormat="1" ht="31.5">
      <c r="A37" s="157" t="s">
        <v>796</v>
      </c>
      <c r="B37" s="61" t="s">
        <v>257</v>
      </c>
      <c r="C37" s="156">
        <f>C38</f>
        <v>14189000</v>
      </c>
      <c r="E37" s="158"/>
      <c r="F37" s="159"/>
      <c r="G37" s="159"/>
      <c r="H37" s="159"/>
      <c r="I37"/>
      <c r="J37" s="160"/>
    </row>
    <row r="38" spans="1:10" s="145" customFormat="1" ht="36.75" customHeight="1">
      <c r="A38" s="157" t="s">
        <v>797</v>
      </c>
      <c r="B38" s="61" t="s">
        <v>258</v>
      </c>
      <c r="C38" s="156">
        <v>14189000</v>
      </c>
      <c r="E38" s="158"/>
      <c r="F38" s="159"/>
      <c r="G38" s="159"/>
      <c r="H38" s="159"/>
      <c r="I38"/>
      <c r="J38" s="160"/>
    </row>
    <row r="39" spans="1:10" s="145" customFormat="1" ht="15.75">
      <c r="A39" s="157" t="s">
        <v>798</v>
      </c>
      <c r="B39" s="61" t="s">
        <v>95</v>
      </c>
      <c r="C39" s="156">
        <f>C40</f>
        <v>12938000</v>
      </c>
      <c r="E39" s="158"/>
      <c r="F39" s="159"/>
      <c r="G39" s="159"/>
      <c r="H39" s="159"/>
      <c r="I39"/>
      <c r="J39" s="160"/>
    </row>
    <row r="40" spans="1:10" s="145" customFormat="1" ht="15.75">
      <c r="A40" s="157" t="s">
        <v>799</v>
      </c>
      <c r="B40" s="61" t="s">
        <v>96</v>
      </c>
      <c r="C40" s="156">
        <v>12938000</v>
      </c>
      <c r="E40" s="158"/>
      <c r="F40" s="159"/>
      <c r="G40" s="159"/>
      <c r="H40" s="159"/>
      <c r="I40"/>
      <c r="J40" s="160"/>
    </row>
    <row r="41" spans="1:10" s="145" customFormat="1" ht="31.5">
      <c r="A41" s="157" t="s">
        <v>800</v>
      </c>
      <c r="B41" s="61" t="s">
        <v>97</v>
      </c>
      <c r="C41" s="156">
        <v>12938000</v>
      </c>
      <c r="E41" s="158"/>
      <c r="F41" s="159"/>
      <c r="G41" s="159"/>
      <c r="H41" s="159"/>
      <c r="I41"/>
      <c r="J41" s="160"/>
    </row>
    <row r="42" spans="1:10" s="145" customFormat="1" ht="31.5">
      <c r="A42" s="157" t="s">
        <v>801</v>
      </c>
      <c r="B42" s="61" t="s">
        <v>75</v>
      </c>
      <c r="C42" s="156">
        <v>2056000</v>
      </c>
      <c r="E42" s="158"/>
      <c r="F42" s="159"/>
      <c r="G42" s="159"/>
      <c r="H42" s="159"/>
      <c r="I42"/>
      <c r="J42" s="160"/>
    </row>
    <row r="43" spans="1:10" s="145" customFormat="1" ht="15.75">
      <c r="A43" s="157" t="s">
        <v>802</v>
      </c>
      <c r="B43" s="61" t="s">
        <v>312</v>
      </c>
      <c r="C43" s="156">
        <v>2056000</v>
      </c>
      <c r="E43" s="158"/>
      <c r="F43" s="159"/>
      <c r="G43" s="159"/>
      <c r="H43" s="159"/>
      <c r="I43"/>
      <c r="J43" s="160"/>
    </row>
    <row r="44" spans="1:10" s="145" customFormat="1" ht="15.75">
      <c r="A44" s="157" t="s">
        <v>803</v>
      </c>
      <c r="B44" s="61" t="s">
        <v>311</v>
      </c>
      <c r="C44" s="156">
        <v>2056000</v>
      </c>
      <c r="E44" s="158"/>
      <c r="F44" s="159"/>
      <c r="G44" s="159"/>
      <c r="H44" s="159"/>
      <c r="I44"/>
      <c r="J44" s="160"/>
    </row>
    <row r="45" spans="1:10" s="145" customFormat="1" ht="15.75">
      <c r="A45" s="157" t="s">
        <v>804</v>
      </c>
      <c r="B45" s="161" t="s">
        <v>246</v>
      </c>
      <c r="C45" s="156">
        <v>9494000</v>
      </c>
      <c r="E45" s="158"/>
      <c r="F45" s="159"/>
      <c r="G45" s="159"/>
      <c r="H45" s="159"/>
      <c r="I45"/>
      <c r="J45" s="160"/>
    </row>
    <row r="46" spans="1:10" s="145" customFormat="1" ht="31.5">
      <c r="A46" s="157" t="s">
        <v>805</v>
      </c>
      <c r="B46" s="61" t="s">
        <v>98</v>
      </c>
      <c r="C46" s="156">
        <v>9494000</v>
      </c>
      <c r="E46" s="158"/>
      <c r="F46" s="159"/>
      <c r="G46" s="159"/>
      <c r="H46" s="159"/>
      <c r="I46"/>
      <c r="J46" s="160"/>
    </row>
    <row r="47" spans="1:10" s="145" customFormat="1" ht="47.25">
      <c r="A47" s="157" t="s">
        <v>806</v>
      </c>
      <c r="B47" s="61" t="s">
        <v>210</v>
      </c>
      <c r="C47" s="156">
        <v>9494000</v>
      </c>
      <c r="E47" s="158"/>
      <c r="F47" s="159"/>
      <c r="G47" s="159"/>
      <c r="H47" s="159"/>
      <c r="I47"/>
      <c r="J47" s="160"/>
    </row>
    <row r="48" spans="1:10" s="145" customFormat="1" ht="47.25">
      <c r="A48" s="157" t="s">
        <v>807</v>
      </c>
      <c r="B48" s="61" t="s">
        <v>263</v>
      </c>
      <c r="C48" s="156">
        <f>C49+C59</f>
        <v>62279000</v>
      </c>
      <c r="E48" s="158"/>
      <c r="F48" s="159"/>
      <c r="G48" s="159"/>
      <c r="H48" s="159"/>
      <c r="I48"/>
      <c r="J48" s="160"/>
    </row>
    <row r="49" spans="1:10" s="145" customFormat="1" ht="87" customHeight="1">
      <c r="A49" s="157" t="s">
        <v>808</v>
      </c>
      <c r="B49" s="61" t="s">
        <v>212</v>
      </c>
      <c r="C49" s="156">
        <f>C50+C53+C55+C57</f>
        <v>60840000</v>
      </c>
      <c r="E49" s="158"/>
      <c r="F49" s="159"/>
      <c r="G49" s="159"/>
      <c r="H49" s="159"/>
      <c r="I49"/>
      <c r="J49" s="160"/>
    </row>
    <row r="50" spans="1:10" s="145" customFormat="1" ht="66" customHeight="1">
      <c r="A50" s="157" t="s">
        <v>809</v>
      </c>
      <c r="B50" s="61" t="s">
        <v>93</v>
      </c>
      <c r="C50" s="156">
        <f>C51+C52</f>
        <v>47839000</v>
      </c>
      <c r="E50" s="158"/>
      <c r="F50" s="159"/>
      <c r="G50" s="159"/>
      <c r="H50" s="159"/>
      <c r="I50"/>
      <c r="J50" s="160"/>
    </row>
    <row r="51" spans="1:10" s="145" customFormat="1" ht="94.5">
      <c r="A51" s="157" t="s">
        <v>810</v>
      </c>
      <c r="B51" s="61" t="s">
        <v>99</v>
      </c>
      <c r="C51" s="156">
        <v>26908000</v>
      </c>
      <c r="E51" s="158"/>
      <c r="F51" s="159"/>
      <c r="G51" s="159"/>
      <c r="H51" s="159"/>
      <c r="I51"/>
      <c r="J51" s="160"/>
    </row>
    <row r="52" spans="1:10" s="145" customFormat="1" ht="78.75">
      <c r="A52" s="157" t="s">
        <v>811</v>
      </c>
      <c r="B52" s="61" t="s">
        <v>319</v>
      </c>
      <c r="C52" s="156">
        <v>20931000</v>
      </c>
      <c r="E52" s="158"/>
      <c r="F52" s="159"/>
      <c r="G52" s="159"/>
      <c r="H52" s="159"/>
      <c r="I52"/>
      <c r="J52" s="160"/>
    </row>
    <row r="53" spans="1:10" s="145" customFormat="1" ht="82.5" customHeight="1">
      <c r="A53" s="157" t="s">
        <v>812</v>
      </c>
      <c r="B53" s="61" t="s">
        <v>214</v>
      </c>
      <c r="C53" s="156">
        <v>684000</v>
      </c>
      <c r="E53" s="158"/>
      <c r="F53" s="159"/>
      <c r="G53" s="159"/>
      <c r="H53" s="159"/>
      <c r="I53"/>
      <c r="J53" s="160"/>
    </row>
    <row r="54" spans="1:10" s="145" customFormat="1" ht="78.75">
      <c r="A54" s="157" t="s">
        <v>813</v>
      </c>
      <c r="B54" s="61" t="s">
        <v>213</v>
      </c>
      <c r="C54" s="156">
        <v>684000</v>
      </c>
      <c r="E54" s="158"/>
      <c r="F54" s="159"/>
      <c r="G54" s="159"/>
      <c r="H54" s="159"/>
      <c r="I54"/>
      <c r="J54" s="160"/>
    </row>
    <row r="55" spans="1:10" s="145" customFormat="1" ht="81" customHeight="1">
      <c r="A55" s="157" t="s">
        <v>814</v>
      </c>
      <c r="B55" s="61" t="s">
        <v>815</v>
      </c>
      <c r="C55" s="156">
        <v>34000</v>
      </c>
      <c r="E55" s="158"/>
      <c r="F55" s="159"/>
      <c r="G55" s="159"/>
      <c r="H55" s="159"/>
      <c r="I55"/>
      <c r="J55" s="160"/>
    </row>
    <row r="56" spans="1:10" s="145" customFormat="1" ht="67.5" customHeight="1">
      <c r="A56" s="157" t="s">
        <v>816</v>
      </c>
      <c r="B56" s="61" t="s">
        <v>400</v>
      </c>
      <c r="C56" s="156">
        <v>34000</v>
      </c>
      <c r="E56" s="158"/>
      <c r="F56" s="159"/>
      <c r="G56" s="159"/>
      <c r="H56" s="159"/>
      <c r="I56"/>
      <c r="J56" s="160"/>
    </row>
    <row r="57" spans="1:10" s="145" customFormat="1" ht="47.25">
      <c r="A57" s="157" t="s">
        <v>817</v>
      </c>
      <c r="B57" s="61" t="s">
        <v>250</v>
      </c>
      <c r="C57" s="156">
        <v>12283000</v>
      </c>
      <c r="E57" s="158"/>
      <c r="F57" s="159"/>
      <c r="G57" s="159"/>
      <c r="H57" s="159"/>
      <c r="I57"/>
      <c r="J57" s="160"/>
    </row>
    <row r="58" spans="1:10" s="145" customFormat="1" ht="31.5">
      <c r="A58" s="157" t="s">
        <v>818</v>
      </c>
      <c r="B58" s="61" t="s">
        <v>251</v>
      </c>
      <c r="C58" s="156">
        <v>12283000</v>
      </c>
      <c r="E58" s="158"/>
      <c r="F58" s="159"/>
      <c r="G58" s="159"/>
      <c r="H58" s="159"/>
      <c r="I58"/>
      <c r="J58" s="160"/>
    </row>
    <row r="59" spans="1:10" s="145" customFormat="1" ht="36" customHeight="1">
      <c r="A59" s="157" t="s">
        <v>819</v>
      </c>
      <c r="B59" s="61" t="s">
        <v>53</v>
      </c>
      <c r="C59" s="156">
        <f>C60+C62</f>
        <v>1439000</v>
      </c>
      <c r="E59" s="158"/>
      <c r="F59" s="159"/>
      <c r="G59" s="159"/>
      <c r="H59" s="159"/>
      <c r="I59"/>
      <c r="J59" s="160"/>
    </row>
    <row r="60" spans="1:10" s="145" customFormat="1" ht="78.75">
      <c r="A60" s="157" t="s">
        <v>820</v>
      </c>
      <c r="B60" s="61" t="s">
        <v>100</v>
      </c>
      <c r="C60" s="156">
        <v>54000</v>
      </c>
      <c r="E60" s="158"/>
      <c r="F60" s="159"/>
      <c r="G60" s="159"/>
      <c r="H60" s="159"/>
      <c r="I60"/>
      <c r="J60" s="160"/>
    </row>
    <row r="61" spans="1:10" s="145" customFormat="1" ht="78.75">
      <c r="A61" s="157" t="s">
        <v>821</v>
      </c>
      <c r="B61" s="61" t="s">
        <v>52</v>
      </c>
      <c r="C61" s="156">
        <v>54000</v>
      </c>
      <c r="E61" s="158"/>
      <c r="F61" s="159"/>
      <c r="G61" s="159"/>
      <c r="H61" s="159"/>
      <c r="I61"/>
      <c r="J61" s="160"/>
    </row>
    <row r="62" spans="1:10" s="145" customFormat="1" ht="95.25" customHeight="1">
      <c r="A62" s="157" t="s">
        <v>822</v>
      </c>
      <c r="B62" s="61" t="s">
        <v>823</v>
      </c>
      <c r="C62" s="156">
        <f>C63</f>
        <v>1385000</v>
      </c>
      <c r="E62" s="158"/>
      <c r="F62" s="159"/>
      <c r="G62" s="159"/>
      <c r="H62" s="159"/>
      <c r="I62"/>
      <c r="J62" s="160"/>
    </row>
    <row r="63" spans="1:10" s="145" customFormat="1" ht="94.5">
      <c r="A63" s="157" t="s">
        <v>824</v>
      </c>
      <c r="B63" s="61" t="s">
        <v>825</v>
      </c>
      <c r="C63" s="156">
        <v>1385000</v>
      </c>
      <c r="E63" s="158"/>
      <c r="F63" s="159"/>
      <c r="G63" s="159"/>
      <c r="H63" s="159"/>
      <c r="I63"/>
      <c r="J63" s="160"/>
    </row>
    <row r="64" spans="1:10" s="145" customFormat="1" ht="15.75">
      <c r="A64" s="157" t="s">
        <v>826</v>
      </c>
      <c r="B64" s="61" t="s">
        <v>203</v>
      </c>
      <c r="C64" s="156">
        <f>C65</f>
        <v>3401000</v>
      </c>
      <c r="E64" s="158"/>
      <c r="F64" s="159"/>
      <c r="G64" s="159"/>
      <c r="H64" s="159"/>
      <c r="I64"/>
      <c r="J64" s="160"/>
    </row>
    <row r="65" spans="1:10" s="145" customFormat="1" ht="15.75">
      <c r="A65" s="157" t="s">
        <v>827</v>
      </c>
      <c r="B65" s="61" t="s">
        <v>204</v>
      </c>
      <c r="C65" s="156">
        <f>C66</f>
        <v>3401000</v>
      </c>
      <c r="E65" s="158"/>
      <c r="F65" s="159"/>
      <c r="G65" s="159"/>
      <c r="H65" s="159"/>
      <c r="I65"/>
      <c r="J65" s="160"/>
    </row>
    <row r="66" spans="1:10" s="145" customFormat="1" ht="15.75">
      <c r="A66" s="157" t="s">
        <v>828</v>
      </c>
      <c r="B66" s="61" t="s">
        <v>502</v>
      </c>
      <c r="C66" s="156">
        <f>C67+C68</f>
        <v>3401000</v>
      </c>
      <c r="E66" s="158"/>
      <c r="F66" s="159"/>
      <c r="G66" s="159"/>
      <c r="H66" s="159"/>
      <c r="I66"/>
      <c r="J66" s="160"/>
    </row>
    <row r="67" spans="1:10" s="145" customFormat="1" ht="15.75">
      <c r="A67" s="157" t="s">
        <v>829</v>
      </c>
      <c r="B67" s="61" t="s">
        <v>401</v>
      </c>
      <c r="C67" s="156">
        <v>1937000</v>
      </c>
      <c r="E67" s="158"/>
      <c r="F67" s="159"/>
      <c r="G67" s="159"/>
      <c r="H67" s="159"/>
      <c r="I67"/>
      <c r="J67" s="160"/>
    </row>
    <row r="68" spans="1:10" s="145" customFormat="1" ht="15.75">
      <c r="A68" s="157" t="s">
        <v>830</v>
      </c>
      <c r="B68" s="61" t="s">
        <v>503</v>
      </c>
      <c r="C68" s="156">
        <v>1464000</v>
      </c>
      <c r="E68" s="158"/>
      <c r="F68" s="159"/>
      <c r="G68" s="159"/>
      <c r="H68" s="159"/>
      <c r="I68"/>
      <c r="J68" s="160"/>
    </row>
    <row r="69" spans="1:10" s="145" customFormat="1" ht="31.5">
      <c r="A69" s="157" t="s">
        <v>834</v>
      </c>
      <c r="B69" s="61" t="s">
        <v>504</v>
      </c>
      <c r="C69" s="156">
        <f>C70</f>
        <v>525000</v>
      </c>
      <c r="E69" s="158"/>
      <c r="F69" s="159"/>
      <c r="G69" s="159"/>
      <c r="H69" s="159"/>
      <c r="I69"/>
      <c r="J69" s="160"/>
    </row>
    <row r="70" spans="1:10" s="145" customFormat="1" ht="15.75">
      <c r="A70" s="157" t="s">
        <v>835</v>
      </c>
      <c r="B70" s="61" t="s">
        <v>288</v>
      </c>
      <c r="C70" s="156">
        <f>C71</f>
        <v>525000</v>
      </c>
      <c r="E70" s="158"/>
      <c r="F70" s="159"/>
      <c r="G70" s="159"/>
      <c r="H70" s="159"/>
      <c r="I70"/>
      <c r="J70" s="160"/>
    </row>
    <row r="71" spans="1:10" s="145" customFormat="1" ht="31.5">
      <c r="A71" s="157" t="s">
        <v>836</v>
      </c>
      <c r="B71" s="61" t="s">
        <v>101</v>
      </c>
      <c r="C71" s="156">
        <f>C72</f>
        <v>525000</v>
      </c>
      <c r="E71" s="158"/>
      <c r="F71" s="159"/>
      <c r="G71" s="159"/>
      <c r="H71" s="159"/>
      <c r="I71"/>
      <c r="J71" s="160"/>
    </row>
    <row r="72" spans="1:10" s="145" customFormat="1" ht="35.25" customHeight="1">
      <c r="A72" s="157" t="s">
        <v>837</v>
      </c>
      <c r="B72" s="61" t="s">
        <v>54</v>
      </c>
      <c r="C72" s="156">
        <v>525000</v>
      </c>
      <c r="E72" s="158"/>
      <c r="F72" s="159"/>
      <c r="G72" s="159"/>
      <c r="H72" s="159"/>
      <c r="I72"/>
      <c r="J72" s="160"/>
    </row>
    <row r="73" spans="1:10" s="145" customFormat="1" ht="31.5">
      <c r="A73" s="157" t="s">
        <v>838</v>
      </c>
      <c r="B73" s="161" t="s">
        <v>70</v>
      </c>
      <c r="C73" s="156">
        <v>10293000</v>
      </c>
      <c r="E73" s="81"/>
      <c r="F73" s="82"/>
      <c r="G73" s="82"/>
      <c r="H73" s="82"/>
      <c r="I73"/>
      <c r="J73" s="160"/>
    </row>
    <row r="74" spans="1:10" s="145" customFormat="1" ht="78.75">
      <c r="A74" s="157" t="s">
        <v>839</v>
      </c>
      <c r="B74" s="61" t="s">
        <v>317</v>
      </c>
      <c r="C74" s="156">
        <v>6100000</v>
      </c>
      <c r="E74" s="83"/>
      <c r="F74" s="84"/>
      <c r="G74" s="84"/>
      <c r="H74" s="84"/>
      <c r="I74"/>
      <c r="J74" s="160"/>
    </row>
    <row r="75" spans="1:10" s="145" customFormat="1" ht="94.5">
      <c r="A75" s="157" t="s">
        <v>840</v>
      </c>
      <c r="B75" s="61" t="s">
        <v>402</v>
      </c>
      <c r="C75" s="156">
        <v>6100000</v>
      </c>
      <c r="E75" s="87"/>
      <c r="F75" s="86"/>
      <c r="G75" s="86"/>
      <c r="H75" s="86"/>
      <c r="I75"/>
      <c r="J75" s="160"/>
    </row>
    <row r="76" spans="1:10" s="145" customFormat="1" ht="94.5">
      <c r="A76" s="157" t="s">
        <v>841</v>
      </c>
      <c r="B76" s="61" t="s">
        <v>403</v>
      </c>
      <c r="C76" s="156">
        <v>6100000</v>
      </c>
      <c r="E76" s="85"/>
      <c r="F76" s="86"/>
      <c r="G76" s="86"/>
      <c r="H76" s="86"/>
      <c r="I76"/>
      <c r="J76" s="160"/>
    </row>
    <row r="77" spans="1:10" s="145" customFormat="1" ht="31.5">
      <c r="A77" s="157" t="s">
        <v>842</v>
      </c>
      <c r="B77" s="61" t="s">
        <v>316</v>
      </c>
      <c r="C77" s="156">
        <v>4193000</v>
      </c>
      <c r="E77" s="83"/>
      <c r="F77" s="84"/>
      <c r="G77" s="84"/>
      <c r="H77" s="84"/>
      <c r="I77"/>
      <c r="J77" s="160"/>
    </row>
    <row r="78" spans="1:10" s="145" customFormat="1" ht="31.5">
      <c r="A78" s="157" t="s">
        <v>843</v>
      </c>
      <c r="B78" s="61" t="s">
        <v>209</v>
      </c>
      <c r="C78" s="156">
        <v>4193000</v>
      </c>
      <c r="E78" s="87"/>
      <c r="F78" s="86"/>
      <c r="G78" s="86"/>
      <c r="H78" s="86"/>
      <c r="I78"/>
      <c r="J78" s="160"/>
    </row>
    <row r="79" spans="1:10" s="145" customFormat="1" ht="63">
      <c r="A79" s="157" t="s">
        <v>844</v>
      </c>
      <c r="B79" s="161" t="s">
        <v>102</v>
      </c>
      <c r="C79" s="156">
        <v>2915000</v>
      </c>
      <c r="E79" s="85"/>
      <c r="F79" s="86"/>
      <c r="G79" s="86"/>
      <c r="H79" s="86"/>
      <c r="I79"/>
      <c r="J79" s="160"/>
    </row>
    <row r="80" spans="1:10" s="145" customFormat="1" ht="47.25">
      <c r="A80" s="157" t="s">
        <v>845</v>
      </c>
      <c r="B80" s="161" t="s">
        <v>404</v>
      </c>
      <c r="C80" s="156">
        <v>1278000</v>
      </c>
      <c r="E80" s="85"/>
      <c r="F80" s="86"/>
      <c r="G80" s="86"/>
      <c r="H80" s="86"/>
      <c r="I80"/>
      <c r="J80" s="160"/>
    </row>
    <row r="81" spans="1:10" s="145" customFormat="1" ht="15.75">
      <c r="A81" s="157" t="s">
        <v>846</v>
      </c>
      <c r="B81" s="61" t="s">
        <v>255</v>
      </c>
      <c r="C81" s="156">
        <f>C82+C98+C100+C102</f>
        <v>1366000</v>
      </c>
      <c r="E81" s="81"/>
      <c r="F81" s="82"/>
      <c r="G81" s="82"/>
      <c r="H81" s="159"/>
      <c r="I81"/>
      <c r="J81" s="160"/>
    </row>
    <row r="82" spans="1:10" s="145" customFormat="1" ht="31.5">
      <c r="A82" s="157" t="s">
        <v>847</v>
      </c>
      <c r="B82" s="61" t="s">
        <v>848</v>
      </c>
      <c r="C82" s="156">
        <v>534000</v>
      </c>
      <c r="E82" s="83"/>
      <c r="F82" s="84"/>
      <c r="G82" s="84"/>
      <c r="H82" s="159"/>
      <c r="I82"/>
      <c r="J82" s="160"/>
    </row>
    <row r="83" spans="1:10" s="145" customFormat="1" ht="51.75" customHeight="1">
      <c r="A83" s="157" t="s">
        <v>849</v>
      </c>
      <c r="B83" s="61" t="s">
        <v>850</v>
      </c>
      <c r="C83" s="156">
        <v>1000</v>
      </c>
      <c r="E83" s="87"/>
      <c r="F83" s="86"/>
      <c r="G83" s="86"/>
      <c r="H83" s="159"/>
      <c r="I83"/>
      <c r="J83" s="160"/>
    </row>
    <row r="84" spans="1:10" s="145" customFormat="1" ht="78.75">
      <c r="A84" s="157" t="s">
        <v>851</v>
      </c>
      <c r="B84" s="61" t="s">
        <v>852</v>
      </c>
      <c r="C84" s="156">
        <v>1000</v>
      </c>
      <c r="E84" s="85"/>
      <c r="F84" s="86"/>
      <c r="G84" s="86"/>
      <c r="H84" s="159"/>
      <c r="I84"/>
      <c r="J84" s="160"/>
    </row>
    <row r="85" spans="1:10" s="145" customFormat="1" ht="78.75">
      <c r="A85" s="157" t="s">
        <v>853</v>
      </c>
      <c r="B85" s="61" t="s">
        <v>854</v>
      </c>
      <c r="C85" s="156">
        <v>16000</v>
      </c>
      <c r="E85" s="87"/>
      <c r="F85" s="86"/>
      <c r="G85" s="86"/>
      <c r="H85" s="159"/>
      <c r="I85"/>
      <c r="J85" s="160"/>
    </row>
    <row r="86" spans="1:10" s="145" customFormat="1" ht="94.5">
      <c r="A86" s="157" t="s">
        <v>855</v>
      </c>
      <c r="B86" s="61" t="s">
        <v>856</v>
      </c>
      <c r="C86" s="156">
        <v>16000</v>
      </c>
      <c r="E86" s="85"/>
      <c r="F86" s="86"/>
      <c r="G86" s="86"/>
      <c r="H86" s="159"/>
      <c r="I86"/>
      <c r="J86" s="160"/>
    </row>
    <row r="87" spans="1:10" s="145" customFormat="1" ht="63">
      <c r="A87" s="157" t="s">
        <v>857</v>
      </c>
      <c r="B87" s="61" t="s">
        <v>858</v>
      </c>
      <c r="C87" s="156">
        <f>C88+C89</f>
        <v>45000</v>
      </c>
      <c r="E87" s="87"/>
      <c r="F87" s="86"/>
      <c r="G87" s="86"/>
      <c r="H87" s="159"/>
      <c r="I87"/>
      <c r="J87" s="160"/>
    </row>
    <row r="88" spans="1:10" s="145" customFormat="1" ht="51.75" customHeight="1">
      <c r="A88" s="157" t="s">
        <v>859</v>
      </c>
      <c r="B88" s="61" t="s">
        <v>860</v>
      </c>
      <c r="C88" s="156">
        <v>3000</v>
      </c>
      <c r="E88" s="85"/>
      <c r="F88" s="86"/>
      <c r="G88" s="86"/>
      <c r="H88" s="159"/>
      <c r="I88"/>
      <c r="J88" s="160"/>
    </row>
    <row r="89" spans="1:10" s="145" customFormat="1" ht="78.75">
      <c r="A89" s="157" t="s">
        <v>861</v>
      </c>
      <c r="B89" s="61" t="s">
        <v>862</v>
      </c>
      <c r="C89" s="156">
        <v>42000</v>
      </c>
      <c r="E89" s="85"/>
      <c r="F89" s="86"/>
      <c r="G89" s="86"/>
      <c r="H89" s="159"/>
      <c r="I89"/>
      <c r="J89" s="160"/>
    </row>
    <row r="90" spans="1:10" s="145" customFormat="1" ht="63">
      <c r="A90" s="157" t="s">
        <v>863</v>
      </c>
      <c r="B90" s="61" t="s">
        <v>864</v>
      </c>
      <c r="C90" s="156">
        <f>C91</f>
        <v>18000</v>
      </c>
      <c r="E90" s="87"/>
      <c r="F90" s="86"/>
      <c r="G90" s="86"/>
      <c r="H90" s="159"/>
      <c r="I90"/>
      <c r="J90" s="160"/>
    </row>
    <row r="91" spans="1:10" s="145" customFormat="1" ht="78.75">
      <c r="A91" s="157" t="s">
        <v>865</v>
      </c>
      <c r="B91" s="61" t="s">
        <v>866</v>
      </c>
      <c r="C91" s="156">
        <v>18000</v>
      </c>
      <c r="E91" s="85"/>
      <c r="F91" s="86"/>
      <c r="G91" s="86"/>
      <c r="H91" s="159"/>
      <c r="I91"/>
      <c r="J91" s="160"/>
    </row>
    <row r="92" spans="1:10" s="145" customFormat="1" ht="78.75">
      <c r="A92" s="157" t="s">
        <v>867</v>
      </c>
      <c r="B92" s="61" t="s">
        <v>868</v>
      </c>
      <c r="C92" s="156">
        <v>118000</v>
      </c>
      <c r="E92" s="87"/>
      <c r="F92" s="86"/>
      <c r="G92" s="86"/>
      <c r="H92" s="159"/>
      <c r="I92"/>
      <c r="J92" s="160"/>
    </row>
    <row r="93" spans="1:10" s="145" customFormat="1" ht="94.5">
      <c r="A93" s="157" t="s">
        <v>869</v>
      </c>
      <c r="B93" s="61" t="s">
        <v>870</v>
      </c>
      <c r="C93" s="156">
        <v>118000</v>
      </c>
      <c r="E93" s="85"/>
      <c r="F93" s="86"/>
      <c r="G93" s="86"/>
      <c r="H93" s="159"/>
      <c r="I93"/>
      <c r="J93" s="160"/>
    </row>
    <row r="94" spans="1:10" s="145" customFormat="1" ht="49.5" customHeight="1">
      <c r="A94" s="157" t="s">
        <v>871</v>
      </c>
      <c r="B94" s="61" t="s">
        <v>872</v>
      </c>
      <c r="C94" s="156">
        <v>102000</v>
      </c>
      <c r="E94" s="87"/>
      <c r="F94" s="86"/>
      <c r="G94" s="86"/>
      <c r="H94" s="159"/>
      <c r="I94"/>
      <c r="J94" s="160"/>
    </row>
    <row r="95" spans="1:10" s="145" customFormat="1" ht="81.75" customHeight="1">
      <c r="A95" s="157" t="s">
        <v>873</v>
      </c>
      <c r="B95" s="61" t="s">
        <v>874</v>
      </c>
      <c r="C95" s="156">
        <v>102000</v>
      </c>
      <c r="E95" s="85"/>
      <c r="F95" s="86"/>
      <c r="G95" s="86"/>
      <c r="H95" s="159"/>
      <c r="I95"/>
      <c r="J95" s="160"/>
    </row>
    <row r="96" spans="1:10" s="145" customFormat="1" ht="68.25" customHeight="1">
      <c r="A96" s="157" t="s">
        <v>875</v>
      </c>
      <c r="B96" s="61" t="s">
        <v>876</v>
      </c>
      <c r="C96" s="156">
        <v>234000</v>
      </c>
      <c r="E96" s="87"/>
      <c r="F96" s="86"/>
      <c r="G96" s="86"/>
      <c r="H96" s="159"/>
      <c r="I96"/>
      <c r="J96" s="160"/>
    </row>
    <row r="97" spans="1:10" s="145" customFormat="1" ht="97.5" customHeight="1">
      <c r="A97" s="157" t="s">
        <v>877</v>
      </c>
      <c r="B97" s="61" t="s">
        <v>878</v>
      </c>
      <c r="C97" s="156">
        <v>234000</v>
      </c>
      <c r="E97" s="85"/>
      <c r="F97" s="86"/>
      <c r="G97" s="86"/>
      <c r="H97" s="159"/>
      <c r="I97"/>
      <c r="J97" s="160"/>
    </row>
    <row r="98" spans="1:10" s="145" customFormat="1" ht="33" customHeight="1">
      <c r="A98" s="157" t="s">
        <v>879</v>
      </c>
      <c r="B98" s="61" t="s">
        <v>555</v>
      </c>
      <c r="C98" s="156">
        <f>C99</f>
        <v>28000</v>
      </c>
      <c r="E98" s="83"/>
      <c r="F98" s="84"/>
      <c r="G98" s="84"/>
      <c r="H98" s="159"/>
      <c r="I98"/>
      <c r="J98" s="160"/>
    </row>
    <row r="99" spans="1:10" s="145" customFormat="1" ht="51" customHeight="1">
      <c r="A99" s="157" t="s">
        <v>880</v>
      </c>
      <c r="B99" s="61" t="s">
        <v>505</v>
      </c>
      <c r="C99" s="156">
        <v>28000</v>
      </c>
      <c r="E99" s="85"/>
      <c r="F99" s="86"/>
      <c r="G99" s="86"/>
      <c r="H99" s="159"/>
      <c r="I99"/>
      <c r="J99" s="160"/>
    </row>
    <row r="100" spans="1:10" s="145" customFormat="1" ht="112.5" customHeight="1">
      <c r="A100" s="157" t="s">
        <v>881</v>
      </c>
      <c r="B100" s="61" t="s">
        <v>556</v>
      </c>
      <c r="C100" s="156">
        <v>600000</v>
      </c>
      <c r="E100" s="83"/>
      <c r="F100" s="84"/>
      <c r="G100" s="84"/>
      <c r="H100" s="159"/>
      <c r="I100"/>
      <c r="J100" s="160"/>
    </row>
    <row r="101" spans="1:10" s="145" customFormat="1" ht="83.25" customHeight="1">
      <c r="A101" s="157" t="s">
        <v>882</v>
      </c>
      <c r="B101" s="61" t="s">
        <v>557</v>
      </c>
      <c r="C101" s="156">
        <v>600000</v>
      </c>
      <c r="E101" s="85"/>
      <c r="F101" s="86"/>
      <c r="G101" s="86"/>
      <c r="H101" s="159"/>
      <c r="I101"/>
      <c r="J101" s="160"/>
    </row>
    <row r="102" spans="1:10" s="145" customFormat="1" ht="19.5" customHeight="1">
      <c r="A102" s="157" t="s">
        <v>883</v>
      </c>
      <c r="B102" s="61" t="s">
        <v>558</v>
      </c>
      <c r="C102" s="156">
        <f>C103+C105</f>
        <v>204000</v>
      </c>
      <c r="E102" s="83"/>
      <c r="F102" s="84"/>
      <c r="G102" s="84"/>
      <c r="H102" s="159"/>
      <c r="I102"/>
      <c r="J102" s="160"/>
    </row>
    <row r="103" spans="1:10" s="145" customFormat="1" ht="49.5" customHeight="1">
      <c r="A103" s="157" t="s">
        <v>884</v>
      </c>
      <c r="B103" s="61" t="s">
        <v>559</v>
      </c>
      <c r="C103" s="156">
        <f>C104</f>
        <v>10000</v>
      </c>
      <c r="E103" s="87"/>
      <c r="F103" s="86"/>
      <c r="G103" s="86"/>
      <c r="H103" s="159"/>
      <c r="I103"/>
      <c r="J103" s="160"/>
    </row>
    <row r="104" spans="1:10" s="145" customFormat="1" ht="66.75" customHeight="1">
      <c r="A104" s="157" t="s">
        <v>885</v>
      </c>
      <c r="B104" s="61" t="s">
        <v>560</v>
      </c>
      <c r="C104" s="156">
        <v>10000</v>
      </c>
      <c r="E104" s="85"/>
      <c r="F104" s="86"/>
      <c r="G104" s="86"/>
      <c r="H104" s="159"/>
      <c r="I104"/>
      <c r="J104" s="160"/>
    </row>
    <row r="105" spans="1:10" s="145" customFormat="1" ht="67.5" customHeight="1">
      <c r="A105" s="157" t="s">
        <v>886</v>
      </c>
      <c r="B105" s="61" t="s">
        <v>887</v>
      </c>
      <c r="C105" s="156">
        <f>C106</f>
        <v>194000</v>
      </c>
      <c r="E105" s="87"/>
      <c r="F105" s="86"/>
      <c r="G105" s="86"/>
      <c r="H105" s="159"/>
      <c r="I105"/>
      <c r="J105" s="160"/>
    </row>
    <row r="106" spans="1:10" s="145" customFormat="1" ht="66" customHeight="1">
      <c r="A106" s="157" t="s">
        <v>888</v>
      </c>
      <c r="B106" s="61" t="s">
        <v>561</v>
      </c>
      <c r="C106" s="156">
        <v>194000</v>
      </c>
      <c r="E106" s="85"/>
      <c r="F106" s="86"/>
      <c r="G106" s="86"/>
      <c r="H106" s="159"/>
      <c r="I106"/>
      <c r="J106" s="160"/>
    </row>
    <row r="107" spans="1:10" s="145" customFormat="1" ht="18" customHeight="1">
      <c r="A107" s="141" t="s">
        <v>1010</v>
      </c>
      <c r="B107" s="61" t="s">
        <v>256</v>
      </c>
      <c r="C107" s="156">
        <f>C108</f>
        <v>1090000</v>
      </c>
      <c r="E107" s="85"/>
      <c r="F107" s="86"/>
      <c r="G107" s="86"/>
      <c r="H107" s="159"/>
      <c r="I107"/>
      <c r="J107" s="160"/>
    </row>
    <row r="108" spans="1:10" s="145" customFormat="1" ht="37.5" customHeight="1">
      <c r="A108" s="141" t="s">
        <v>1011</v>
      </c>
      <c r="B108" s="61" t="s">
        <v>1012</v>
      </c>
      <c r="C108" s="156">
        <f>C109+C110+C111+C112+C113+C114+C115+C116+C117+C118+C119</f>
        <v>1090000</v>
      </c>
      <c r="E108" s="85"/>
      <c r="F108" s="86"/>
      <c r="G108" s="86"/>
      <c r="H108" s="159"/>
      <c r="I108"/>
      <c r="J108" s="160"/>
    </row>
    <row r="109" spans="1:10" s="145" customFormat="1" ht="96.75" customHeight="1">
      <c r="A109" s="162" t="s">
        <v>1013</v>
      </c>
      <c r="B109" s="163" t="s">
        <v>1014</v>
      </c>
      <c r="C109" s="156">
        <v>65000</v>
      </c>
      <c r="E109" s="85"/>
      <c r="F109" s="86"/>
      <c r="G109" s="86"/>
      <c r="H109" s="159"/>
      <c r="I109"/>
      <c r="J109" s="160"/>
    </row>
    <row r="110" spans="1:10" s="145" customFormat="1" ht="79.5" customHeight="1">
      <c r="A110" s="162" t="s">
        <v>1015</v>
      </c>
      <c r="B110" s="163" t="s">
        <v>1016</v>
      </c>
      <c r="C110" s="156">
        <v>100000</v>
      </c>
      <c r="E110" s="85"/>
      <c r="F110" s="86"/>
      <c r="G110" s="86"/>
      <c r="H110" s="159"/>
      <c r="I110"/>
      <c r="J110" s="160"/>
    </row>
    <row r="111" spans="1:10" s="145" customFormat="1" ht="96" customHeight="1">
      <c r="A111" s="162" t="s">
        <v>1017</v>
      </c>
      <c r="B111" s="163" t="s">
        <v>1018</v>
      </c>
      <c r="C111" s="156">
        <v>100000</v>
      </c>
      <c r="E111" s="85"/>
      <c r="F111" s="86"/>
      <c r="G111" s="86"/>
      <c r="H111" s="159"/>
      <c r="I111"/>
      <c r="J111" s="160"/>
    </row>
    <row r="112" spans="1:10" s="145" customFormat="1" ht="79.5" customHeight="1">
      <c r="A112" s="162" t="s">
        <v>1019</v>
      </c>
      <c r="B112" s="163" t="s">
        <v>1020</v>
      </c>
      <c r="C112" s="156">
        <v>100000</v>
      </c>
      <c r="E112" s="85"/>
      <c r="F112" s="86"/>
      <c r="G112" s="86"/>
      <c r="H112" s="159"/>
      <c r="I112"/>
      <c r="J112" s="160"/>
    </row>
    <row r="113" spans="1:10" s="145" customFormat="1" ht="79.5" customHeight="1">
      <c r="A113" s="162" t="s">
        <v>1021</v>
      </c>
      <c r="B113" s="163" t="s">
        <v>1022</v>
      </c>
      <c r="C113" s="156">
        <v>100000</v>
      </c>
      <c r="E113" s="85"/>
      <c r="F113" s="86"/>
      <c r="G113" s="86"/>
      <c r="H113" s="159"/>
      <c r="I113"/>
      <c r="J113" s="160"/>
    </row>
    <row r="114" spans="1:10" s="145" customFormat="1" ht="96" customHeight="1">
      <c r="A114" s="162" t="s">
        <v>1023</v>
      </c>
      <c r="B114" s="163" t="s">
        <v>1024</v>
      </c>
      <c r="C114" s="156">
        <v>65000</v>
      </c>
      <c r="E114" s="85"/>
      <c r="F114" s="86"/>
      <c r="G114" s="86"/>
      <c r="H114" s="159"/>
      <c r="I114"/>
      <c r="J114" s="160"/>
    </row>
    <row r="115" spans="1:10" s="145" customFormat="1" ht="96" customHeight="1">
      <c r="A115" s="162" t="s">
        <v>1025</v>
      </c>
      <c r="B115" s="163" t="s">
        <v>1026</v>
      </c>
      <c r="C115" s="156">
        <v>100000</v>
      </c>
      <c r="E115" s="85"/>
      <c r="F115" s="86"/>
      <c r="G115" s="86"/>
      <c r="H115" s="159"/>
      <c r="I115"/>
      <c r="J115" s="160"/>
    </row>
    <row r="116" spans="1:10" s="145" customFormat="1" ht="97.5" customHeight="1">
      <c r="A116" s="162" t="s">
        <v>1027</v>
      </c>
      <c r="B116" s="163" t="s">
        <v>1028</v>
      </c>
      <c r="C116" s="156">
        <v>100000</v>
      </c>
      <c r="E116" s="85"/>
      <c r="F116" s="86"/>
      <c r="G116" s="86"/>
      <c r="H116" s="159"/>
      <c r="I116"/>
      <c r="J116" s="160"/>
    </row>
    <row r="117" spans="1:10" s="145" customFormat="1" ht="96.75" customHeight="1">
      <c r="A117" s="162" t="s">
        <v>1029</v>
      </c>
      <c r="B117" s="163" t="s">
        <v>1030</v>
      </c>
      <c r="C117" s="156">
        <v>100000</v>
      </c>
      <c r="E117" s="85"/>
      <c r="F117" s="86"/>
      <c r="G117" s="86"/>
      <c r="H117" s="159"/>
      <c r="I117"/>
      <c r="J117" s="160"/>
    </row>
    <row r="118" spans="1:10" s="145" customFormat="1" ht="96.75" customHeight="1">
      <c r="A118" s="162" t="s">
        <v>1031</v>
      </c>
      <c r="B118" s="163" t="s">
        <v>1032</v>
      </c>
      <c r="C118" s="156">
        <v>100000</v>
      </c>
      <c r="E118" s="85"/>
      <c r="F118" s="86"/>
      <c r="G118" s="86"/>
      <c r="H118" s="159"/>
      <c r="I118"/>
      <c r="J118" s="160"/>
    </row>
    <row r="119" spans="1:10" s="145" customFormat="1" ht="67.5" customHeight="1">
      <c r="A119" s="162" t="s">
        <v>1180</v>
      </c>
      <c r="B119" s="163" t="s">
        <v>1181</v>
      </c>
      <c r="C119" s="156">
        <v>160000</v>
      </c>
      <c r="E119" s="85"/>
      <c r="F119" s="86"/>
      <c r="G119" s="86"/>
      <c r="H119" s="159"/>
      <c r="I119"/>
      <c r="J119" s="160"/>
    </row>
    <row r="120" spans="1:10" s="145" customFormat="1" ht="24" customHeight="1">
      <c r="A120" s="141" t="s">
        <v>39</v>
      </c>
      <c r="B120" s="61" t="s">
        <v>259</v>
      </c>
      <c r="C120" s="164">
        <f>C121+E194+E121+C191</f>
        <v>1337801919.79</v>
      </c>
      <c r="E120" s="165"/>
      <c r="F120" s="122"/>
      <c r="G120" s="122"/>
      <c r="H120" s="122"/>
      <c r="J120"/>
    </row>
    <row r="121" spans="1:10" s="145" customFormat="1" ht="36.75" customHeight="1">
      <c r="A121" s="141" t="s">
        <v>40</v>
      </c>
      <c r="B121" s="61" t="s">
        <v>217</v>
      </c>
      <c r="C121" s="164">
        <f>C154+C182+C122+C127</f>
        <v>1337749672.79</v>
      </c>
      <c r="E121" s="122"/>
      <c r="F121" s="122"/>
      <c r="G121" s="122"/>
      <c r="H121" s="122"/>
      <c r="J121"/>
    </row>
    <row r="122" spans="1:10" s="145" customFormat="1" ht="20.25" customHeight="1">
      <c r="A122" s="141" t="s">
        <v>228</v>
      </c>
      <c r="B122" s="61" t="s">
        <v>238</v>
      </c>
      <c r="C122" s="164">
        <f>C124+C125</f>
        <v>96156800</v>
      </c>
      <c r="E122" s="122"/>
      <c r="F122" s="122"/>
      <c r="G122" s="122"/>
      <c r="H122" s="122"/>
      <c r="J122"/>
    </row>
    <row r="123" spans="1:10" s="145" customFormat="1" ht="21.75" customHeight="1">
      <c r="A123" s="141" t="s">
        <v>227</v>
      </c>
      <c r="B123" s="61" t="s">
        <v>346</v>
      </c>
      <c r="C123" s="164">
        <f>C124</f>
        <v>66120400</v>
      </c>
      <c r="E123" s="122"/>
      <c r="F123" s="122"/>
      <c r="G123" s="122"/>
      <c r="H123" s="122"/>
      <c r="J123"/>
    </row>
    <row r="124" spans="1:10" s="145" customFormat="1" ht="33" customHeight="1">
      <c r="A124" s="141" t="s">
        <v>412</v>
      </c>
      <c r="B124" s="61" t="s">
        <v>323</v>
      </c>
      <c r="C124" s="164">
        <v>66120400</v>
      </c>
      <c r="E124" s="122"/>
      <c r="F124" s="122"/>
      <c r="G124" s="122"/>
      <c r="H124" s="122"/>
      <c r="J124"/>
    </row>
    <row r="125" spans="1:10" s="145" customFormat="1" ht="33" customHeight="1">
      <c r="A125" s="141" t="s">
        <v>1159</v>
      </c>
      <c r="B125" s="61" t="s">
        <v>1161</v>
      </c>
      <c r="C125" s="164">
        <f>C126</f>
        <v>30036400</v>
      </c>
      <c r="E125" s="122"/>
      <c r="F125" s="122"/>
      <c r="G125" s="122"/>
      <c r="H125" s="122"/>
      <c r="J125"/>
    </row>
    <row r="126" spans="1:10" s="145" customFormat="1" ht="33" customHeight="1">
      <c r="A126" s="141" t="s">
        <v>1160</v>
      </c>
      <c r="B126" s="61" t="s">
        <v>1162</v>
      </c>
      <c r="C126" s="164">
        <v>30036400</v>
      </c>
      <c r="E126" s="122"/>
      <c r="F126" s="122"/>
      <c r="G126" s="122"/>
      <c r="H126" s="122"/>
      <c r="J126"/>
    </row>
    <row r="127" spans="1:10" s="145" customFormat="1" ht="31.5">
      <c r="A127" s="141" t="s">
        <v>229</v>
      </c>
      <c r="B127" s="61" t="s">
        <v>285</v>
      </c>
      <c r="C127" s="164">
        <f>C131+C141+C140+C136+C138+C134+C133+C135+C137+C139+C128+C132</f>
        <v>278720535.4</v>
      </c>
      <c r="E127" s="122"/>
      <c r="F127" s="122"/>
      <c r="G127" s="122"/>
      <c r="H127" s="122"/>
      <c r="J127"/>
    </row>
    <row r="128" spans="1:3" s="145" customFormat="1" ht="33.75" customHeight="1">
      <c r="A128" s="126" t="s">
        <v>1033</v>
      </c>
      <c r="B128" s="61" t="s">
        <v>1034</v>
      </c>
      <c r="C128" s="164">
        <f>C129</f>
        <v>34921961.88</v>
      </c>
    </row>
    <row r="129" spans="1:3" s="145" customFormat="1" ht="78.75" customHeight="1">
      <c r="A129" s="126" t="s">
        <v>1035</v>
      </c>
      <c r="B129" s="128" t="s">
        <v>1036</v>
      </c>
      <c r="C129" s="164">
        <v>34921961.88</v>
      </c>
    </row>
    <row r="130" spans="1:10" s="145" customFormat="1" ht="126">
      <c r="A130" s="141" t="s">
        <v>511</v>
      </c>
      <c r="B130" s="61" t="s">
        <v>506</v>
      </c>
      <c r="C130" s="164">
        <f>C131</f>
        <v>53563000</v>
      </c>
      <c r="D130" s="152"/>
      <c r="E130" s="122"/>
      <c r="F130" s="122"/>
      <c r="G130" s="122"/>
      <c r="H130" s="153"/>
      <c r="I130" s="134"/>
      <c r="J130"/>
    </row>
    <row r="131" spans="1:10" s="145" customFormat="1" ht="131.25" customHeight="1">
      <c r="A131" s="141" t="s">
        <v>413</v>
      </c>
      <c r="B131" s="61" t="s">
        <v>683</v>
      </c>
      <c r="C131" s="164">
        <v>53563000</v>
      </c>
      <c r="E131" s="153"/>
      <c r="F131" s="153"/>
      <c r="G131" s="153"/>
      <c r="H131" s="122"/>
      <c r="J131"/>
    </row>
    <row r="132" spans="1:10" s="145" customFormat="1" ht="49.5" customHeight="1">
      <c r="A132" s="166" t="s">
        <v>1163</v>
      </c>
      <c r="B132" s="128" t="s">
        <v>1164</v>
      </c>
      <c r="C132" s="164">
        <v>1658140</v>
      </c>
      <c r="E132" s="153"/>
      <c r="F132" s="153"/>
      <c r="G132" s="153"/>
      <c r="H132" s="122"/>
      <c r="J132"/>
    </row>
    <row r="133" spans="1:10" s="145" customFormat="1" ht="68.25" customHeight="1">
      <c r="A133" s="166" t="s">
        <v>414</v>
      </c>
      <c r="B133" s="128" t="s">
        <v>957</v>
      </c>
      <c r="C133" s="164">
        <v>341109.23</v>
      </c>
      <c r="E133" s="122"/>
      <c r="F133" s="122"/>
      <c r="G133" s="122"/>
      <c r="H133" s="122"/>
      <c r="J133" s="167"/>
    </row>
    <row r="134" spans="1:9" s="145" customFormat="1" ht="67.5" customHeight="1">
      <c r="A134" s="141" t="s">
        <v>553</v>
      </c>
      <c r="B134" s="61" t="s">
        <v>554</v>
      </c>
      <c r="C134" s="164">
        <v>46679731.2</v>
      </c>
      <c r="E134" s="122"/>
      <c r="F134" s="122"/>
      <c r="G134" s="122"/>
      <c r="H134" s="168"/>
      <c r="I134" s="167"/>
    </row>
    <row r="135" spans="1:8" s="145" customFormat="1" ht="67.5" customHeight="1">
      <c r="A135" s="141" t="s">
        <v>695</v>
      </c>
      <c r="B135" s="61" t="s">
        <v>699</v>
      </c>
      <c r="C135" s="164">
        <v>1349173.47</v>
      </c>
      <c r="E135" s="168"/>
      <c r="F135" s="168"/>
      <c r="G135" s="168"/>
      <c r="H135" s="122"/>
    </row>
    <row r="136" spans="1:11" s="145" customFormat="1" ht="36" customHeight="1">
      <c r="A136" s="141" t="s">
        <v>415</v>
      </c>
      <c r="B136" s="61" t="s">
        <v>477</v>
      </c>
      <c r="C136" s="164">
        <v>7520528.7</v>
      </c>
      <c r="E136" s="122"/>
      <c r="F136" s="122"/>
      <c r="G136" s="122"/>
      <c r="H136" s="122"/>
      <c r="K136" s="134"/>
    </row>
    <row r="137" spans="1:8" s="145" customFormat="1" ht="35.25" customHeight="1">
      <c r="A137" s="141" t="s">
        <v>522</v>
      </c>
      <c r="B137" s="61" t="s">
        <v>700</v>
      </c>
      <c r="C137" s="164">
        <v>21131220.2</v>
      </c>
      <c r="E137" s="122"/>
      <c r="F137" s="122"/>
      <c r="G137" s="122"/>
      <c r="H137" s="122"/>
    </row>
    <row r="138" spans="1:11" s="145" customFormat="1" ht="36" customHeight="1">
      <c r="A138" s="129" t="s">
        <v>512</v>
      </c>
      <c r="B138" s="128" t="s">
        <v>694</v>
      </c>
      <c r="C138" s="164">
        <v>5485914</v>
      </c>
      <c r="E138" s="122"/>
      <c r="F138" s="122"/>
      <c r="G138" s="122"/>
      <c r="H138" s="122"/>
      <c r="K138" s="167"/>
    </row>
    <row r="139" spans="1:11" s="145" customFormat="1" ht="67.5" customHeight="1">
      <c r="A139" s="129" t="s">
        <v>1001</v>
      </c>
      <c r="B139" s="128" t="s">
        <v>1002</v>
      </c>
      <c r="C139" s="164">
        <v>4158845.28</v>
      </c>
      <c r="E139" s="122"/>
      <c r="F139" s="122"/>
      <c r="G139" s="122"/>
      <c r="H139" s="122"/>
      <c r="K139" s="167"/>
    </row>
    <row r="140" spans="1:8" s="145" customFormat="1" ht="67.5" customHeight="1">
      <c r="A140" s="141" t="s">
        <v>416</v>
      </c>
      <c r="B140" s="61" t="s">
        <v>478</v>
      </c>
      <c r="C140" s="164">
        <v>3777100</v>
      </c>
      <c r="E140" s="122"/>
      <c r="F140" s="122"/>
      <c r="G140" s="122"/>
      <c r="H140" s="122"/>
    </row>
    <row r="141" spans="1:8" s="145" customFormat="1" ht="21" customHeight="1">
      <c r="A141" s="141" t="s">
        <v>417</v>
      </c>
      <c r="B141" s="61" t="s">
        <v>235</v>
      </c>
      <c r="C141" s="164">
        <f>C144+C142+C143+C148+C149+C151+C145+C146+C147+C150+C153+C152</f>
        <v>98133811.44</v>
      </c>
      <c r="E141" s="122"/>
      <c r="F141" s="122"/>
      <c r="G141" s="122"/>
      <c r="H141" s="122"/>
    </row>
    <row r="142" spans="1:8" s="145" customFormat="1" ht="132" customHeight="1">
      <c r="A142" s="141" t="s">
        <v>418</v>
      </c>
      <c r="B142" s="61" t="s">
        <v>408</v>
      </c>
      <c r="C142" s="164">
        <v>29638600</v>
      </c>
      <c r="E142" s="122"/>
      <c r="F142" s="122"/>
      <c r="G142" s="122"/>
      <c r="H142" s="122"/>
    </row>
    <row r="143" spans="1:8" s="145" customFormat="1" ht="96.75" customHeight="1">
      <c r="A143" s="141" t="s">
        <v>419</v>
      </c>
      <c r="B143" s="61" t="s">
        <v>684</v>
      </c>
      <c r="C143" s="164">
        <v>23630500</v>
      </c>
      <c r="E143" s="122"/>
      <c r="F143" s="122"/>
      <c r="G143" s="122"/>
      <c r="H143" s="122"/>
    </row>
    <row r="144" spans="1:11" ht="81.75" customHeight="1">
      <c r="A144" s="141" t="s">
        <v>420</v>
      </c>
      <c r="B144" s="61" t="s">
        <v>479</v>
      </c>
      <c r="C144" s="164">
        <v>11315630.2</v>
      </c>
      <c r="D144" s="145"/>
      <c r="E144" s="122"/>
      <c r="F144" s="122"/>
      <c r="G144" s="122"/>
      <c r="H144" s="122"/>
      <c r="I144" s="145"/>
      <c r="J144" s="145"/>
      <c r="K144" s="145"/>
    </row>
    <row r="145" spans="1:11" ht="51" customHeight="1">
      <c r="A145" s="141" t="s">
        <v>1165</v>
      </c>
      <c r="B145" s="61" t="s">
        <v>1166</v>
      </c>
      <c r="C145" s="164">
        <v>6436000</v>
      </c>
      <c r="D145" s="145"/>
      <c r="E145" s="122"/>
      <c r="F145" s="122"/>
      <c r="G145" s="122"/>
      <c r="H145" s="122"/>
      <c r="I145" s="145"/>
      <c r="J145" s="145"/>
      <c r="K145" s="145"/>
    </row>
    <row r="146" spans="1:11" ht="66.75" customHeight="1">
      <c r="A146" s="141" t="s">
        <v>1167</v>
      </c>
      <c r="B146" s="61" t="s">
        <v>1168</v>
      </c>
      <c r="C146" s="164">
        <v>15000000</v>
      </c>
      <c r="D146" s="145"/>
      <c r="E146" s="122"/>
      <c r="F146" s="122"/>
      <c r="G146" s="122"/>
      <c r="H146" s="122"/>
      <c r="I146" s="145"/>
      <c r="J146" s="145"/>
      <c r="K146" s="145"/>
    </row>
    <row r="147" spans="1:11" ht="81.75" customHeight="1">
      <c r="A147" s="141" t="s">
        <v>1169</v>
      </c>
      <c r="B147" s="61" t="s">
        <v>1170</v>
      </c>
      <c r="C147" s="164">
        <v>1590904</v>
      </c>
      <c r="D147" s="145"/>
      <c r="E147" s="122"/>
      <c r="F147" s="122"/>
      <c r="G147" s="122"/>
      <c r="H147" s="122"/>
      <c r="I147" s="145"/>
      <c r="J147" s="145"/>
      <c r="K147" s="145"/>
    </row>
    <row r="148" spans="1:8" s="145" customFormat="1" ht="50.25" customHeight="1">
      <c r="A148" s="141" t="s">
        <v>475</v>
      </c>
      <c r="B148" s="61" t="s">
        <v>476</v>
      </c>
      <c r="C148" s="164">
        <v>5997790</v>
      </c>
      <c r="E148" s="122"/>
      <c r="F148" s="122"/>
      <c r="G148" s="122"/>
      <c r="H148" s="122"/>
    </row>
    <row r="149" spans="1:8" s="145" customFormat="1" ht="67.5" customHeight="1">
      <c r="A149" s="141" t="s">
        <v>523</v>
      </c>
      <c r="B149" s="61" t="s">
        <v>524</v>
      </c>
      <c r="C149" s="164">
        <v>2024291.5</v>
      </c>
      <c r="E149" s="122"/>
      <c r="F149" s="122"/>
      <c r="G149" s="122"/>
      <c r="H149" s="122"/>
    </row>
    <row r="150" spans="1:8" s="145" customFormat="1" ht="67.5" customHeight="1">
      <c r="A150" s="141" t="s">
        <v>1171</v>
      </c>
      <c r="B150" s="61" t="s">
        <v>1172</v>
      </c>
      <c r="C150" s="164">
        <v>1000000</v>
      </c>
      <c r="E150" s="122"/>
      <c r="F150" s="122"/>
      <c r="G150" s="122"/>
      <c r="H150" s="122"/>
    </row>
    <row r="151" spans="1:8" s="145" customFormat="1" ht="82.5" customHeight="1">
      <c r="A151" s="141" t="s">
        <v>997</v>
      </c>
      <c r="B151" s="61" t="s">
        <v>998</v>
      </c>
      <c r="C151" s="164">
        <v>1169283</v>
      </c>
      <c r="E151" s="122"/>
      <c r="F151" s="122"/>
      <c r="G151" s="122"/>
      <c r="H151" s="122"/>
    </row>
    <row r="152" spans="1:8" s="145" customFormat="1" ht="82.5" customHeight="1">
      <c r="A152" s="289" t="s">
        <v>1186</v>
      </c>
      <c r="B152" s="290" t="s">
        <v>1187</v>
      </c>
      <c r="C152" s="164">
        <v>219761.94</v>
      </c>
      <c r="E152" s="122"/>
      <c r="F152" s="122"/>
      <c r="G152" s="122"/>
      <c r="H152" s="122"/>
    </row>
    <row r="153" spans="1:8" s="145" customFormat="1" ht="82.5" customHeight="1">
      <c r="A153" s="289" t="s">
        <v>1188</v>
      </c>
      <c r="B153" s="290" t="s">
        <v>1189</v>
      </c>
      <c r="C153" s="164">
        <v>111050.8</v>
      </c>
      <c r="E153" s="122"/>
      <c r="F153" s="122"/>
      <c r="G153" s="122"/>
      <c r="H153" s="122"/>
    </row>
    <row r="154" spans="1:11" s="167" customFormat="1" ht="21" customHeight="1">
      <c r="A154" s="141" t="s">
        <v>421</v>
      </c>
      <c r="B154" s="61" t="s">
        <v>236</v>
      </c>
      <c r="C154" s="164">
        <f>C179+C155+C178+C180+C181</f>
        <v>903206026.7900001</v>
      </c>
      <c r="D154" s="145"/>
      <c r="E154" s="122"/>
      <c r="F154" s="122"/>
      <c r="G154" s="122"/>
      <c r="H154" s="122"/>
      <c r="I154" s="145"/>
      <c r="J154" s="145"/>
      <c r="K154" s="145"/>
    </row>
    <row r="155" spans="1:8" s="145" customFormat="1" ht="38.25" customHeight="1">
      <c r="A155" s="141" t="s">
        <v>422</v>
      </c>
      <c r="B155" s="61" t="s">
        <v>239</v>
      </c>
      <c r="C155" s="164">
        <f>C161+C162+C163+C160+C172+C157+C173+C159+C171+C166+C170+C169+C164+C165+C174+C156+C158+C167+C168+C176+C175+C177</f>
        <v>869661705.96</v>
      </c>
      <c r="E155" s="122"/>
      <c r="F155" s="122"/>
      <c r="G155" s="122"/>
      <c r="H155" s="122"/>
    </row>
    <row r="156" spans="1:8" s="145" customFormat="1" ht="242.25" customHeight="1">
      <c r="A156" s="141" t="s">
        <v>423</v>
      </c>
      <c r="B156" s="61" t="s">
        <v>104</v>
      </c>
      <c r="C156" s="164">
        <v>221022850</v>
      </c>
      <c r="E156" s="122"/>
      <c r="F156" s="122"/>
      <c r="G156" s="122"/>
      <c r="H156" s="122"/>
    </row>
    <row r="157" spans="1:8" s="145" customFormat="1" ht="238.5" customHeight="1">
      <c r="A157" s="141" t="s">
        <v>424</v>
      </c>
      <c r="B157" s="61" t="s">
        <v>231</v>
      </c>
      <c r="C157" s="164">
        <v>2463400</v>
      </c>
      <c r="E157" s="122"/>
      <c r="F157" s="122"/>
      <c r="G157" s="122"/>
      <c r="H157" s="122"/>
    </row>
    <row r="158" spans="1:8" s="145" customFormat="1" ht="159.75" customHeight="1">
      <c r="A158" s="141" t="s">
        <v>425</v>
      </c>
      <c r="B158" s="61" t="s">
        <v>105</v>
      </c>
      <c r="C158" s="164">
        <v>382252095</v>
      </c>
      <c r="E158" s="122"/>
      <c r="F158" s="122"/>
      <c r="G158" s="122"/>
      <c r="H158" s="122"/>
    </row>
    <row r="159" spans="1:8" s="145" customFormat="1" ht="207.75" customHeight="1">
      <c r="A159" s="141" t="s">
        <v>426</v>
      </c>
      <c r="B159" s="61" t="s">
        <v>232</v>
      </c>
      <c r="C159" s="164">
        <v>15985500</v>
      </c>
      <c r="E159" s="122"/>
      <c r="F159" s="122"/>
      <c r="G159" s="122"/>
      <c r="H159" s="122"/>
    </row>
    <row r="160" spans="1:8" s="145" customFormat="1" ht="84" customHeight="1">
      <c r="A160" s="141" t="s">
        <v>427</v>
      </c>
      <c r="B160" s="61" t="s">
        <v>62</v>
      </c>
      <c r="C160" s="164">
        <v>5890000</v>
      </c>
      <c r="E160" s="122"/>
      <c r="F160" s="122"/>
      <c r="G160" s="122"/>
      <c r="H160" s="122"/>
    </row>
    <row r="161" spans="1:8" s="145" customFormat="1" ht="83.25" customHeight="1">
      <c r="A161" s="141" t="s">
        <v>428</v>
      </c>
      <c r="B161" s="61" t="s">
        <v>106</v>
      </c>
      <c r="C161" s="164">
        <v>7854170.81</v>
      </c>
      <c r="E161" s="122"/>
      <c r="F161" s="122"/>
      <c r="G161" s="122"/>
      <c r="H161" s="122"/>
    </row>
    <row r="162" spans="1:8" s="145" customFormat="1" ht="101.25" customHeight="1">
      <c r="A162" s="141" t="s">
        <v>429</v>
      </c>
      <c r="B162" s="61" t="s">
        <v>64</v>
      </c>
      <c r="C162" s="164">
        <v>1796500</v>
      </c>
      <c r="E162" s="122"/>
      <c r="F162" s="122"/>
      <c r="G162" s="122"/>
      <c r="H162" s="122"/>
    </row>
    <row r="163" spans="1:8" s="145" customFormat="1" ht="84" customHeight="1">
      <c r="A163" s="141" t="s">
        <v>430</v>
      </c>
      <c r="B163" s="61" t="s">
        <v>63</v>
      </c>
      <c r="C163" s="164">
        <v>2076800</v>
      </c>
      <c r="E163" s="122"/>
      <c r="F163" s="122"/>
      <c r="G163" s="122"/>
      <c r="H163" s="122"/>
    </row>
    <row r="164" spans="1:8" s="145" customFormat="1" ht="206.25" customHeight="1">
      <c r="A164" s="141" t="s">
        <v>431</v>
      </c>
      <c r="B164" s="61" t="s">
        <v>480</v>
      </c>
      <c r="C164" s="164">
        <v>385000</v>
      </c>
      <c r="E164" s="122"/>
      <c r="F164" s="122"/>
      <c r="G164" s="122"/>
      <c r="H164" s="122"/>
    </row>
    <row r="165" spans="1:8" s="145" customFormat="1" ht="96" customHeight="1">
      <c r="A165" s="141" t="s">
        <v>432</v>
      </c>
      <c r="B165" s="61" t="s">
        <v>481</v>
      </c>
      <c r="C165" s="164">
        <v>592400</v>
      </c>
      <c r="E165" s="122"/>
      <c r="F165" s="122"/>
      <c r="G165" s="122"/>
      <c r="H165" s="122"/>
    </row>
    <row r="166" spans="1:8" s="145" customFormat="1" ht="237" customHeight="1">
      <c r="A166" s="141" t="s">
        <v>433</v>
      </c>
      <c r="B166" s="61" t="s">
        <v>234</v>
      </c>
      <c r="C166" s="164">
        <v>43595163.07</v>
      </c>
      <c r="E166" s="122"/>
      <c r="F166" s="122"/>
      <c r="G166" s="122"/>
      <c r="H166" s="122"/>
    </row>
    <row r="167" spans="1:8" s="145" customFormat="1" ht="94.5" customHeight="1">
      <c r="A167" s="141" t="s">
        <v>434</v>
      </c>
      <c r="B167" s="61" t="s">
        <v>687</v>
      </c>
      <c r="C167" s="164">
        <v>8832066.1</v>
      </c>
      <c r="E167" s="122"/>
      <c r="F167" s="122"/>
      <c r="G167" s="122"/>
      <c r="H167" s="122"/>
    </row>
    <row r="168" spans="1:8" s="145" customFormat="1" ht="113.25" customHeight="1">
      <c r="A168" s="141" t="s">
        <v>435</v>
      </c>
      <c r="B168" s="61" t="s">
        <v>688</v>
      </c>
      <c r="C168" s="164">
        <v>3610126.54</v>
      </c>
      <c r="E168" s="122"/>
      <c r="F168" s="122"/>
      <c r="G168" s="122"/>
      <c r="H168" s="122"/>
    </row>
    <row r="169" spans="1:8" s="145" customFormat="1" ht="37.5" customHeight="1">
      <c r="A169" s="141" t="s">
        <v>436</v>
      </c>
      <c r="B169" s="61" t="s">
        <v>689</v>
      </c>
      <c r="C169" s="164">
        <v>3442400</v>
      </c>
      <c r="D169" s="134"/>
      <c r="E169" s="122"/>
      <c r="F169" s="122"/>
      <c r="G169" s="122"/>
      <c r="H169" s="122"/>
    </row>
    <row r="170" spans="1:10" s="145" customFormat="1" ht="99.75" customHeight="1">
      <c r="A170" s="141" t="s">
        <v>437</v>
      </c>
      <c r="B170" s="61" t="s">
        <v>483</v>
      </c>
      <c r="C170" s="164">
        <v>12310500</v>
      </c>
      <c r="E170" s="122"/>
      <c r="F170" s="122"/>
      <c r="G170" s="122"/>
      <c r="H170" s="122"/>
      <c r="J170" s="134"/>
    </row>
    <row r="171" spans="1:10" s="145" customFormat="1" ht="110.25">
      <c r="A171" s="141" t="s">
        <v>438</v>
      </c>
      <c r="B171" s="61" t="s">
        <v>233</v>
      </c>
      <c r="C171" s="164">
        <v>1050000</v>
      </c>
      <c r="E171" s="122"/>
      <c r="F171" s="122"/>
      <c r="G171" s="122"/>
      <c r="H171" s="153"/>
      <c r="I171" s="134"/>
      <c r="J171" s="134"/>
    </row>
    <row r="172" spans="1:10" s="145" customFormat="1" ht="267.75">
      <c r="A172" s="141" t="s">
        <v>449</v>
      </c>
      <c r="B172" s="61" t="s">
        <v>65</v>
      </c>
      <c r="C172" s="164">
        <v>83868293</v>
      </c>
      <c r="D172" s="167"/>
      <c r="E172" s="153"/>
      <c r="F172" s="153"/>
      <c r="G172" s="153"/>
      <c r="H172" s="153"/>
      <c r="I172" s="134"/>
      <c r="J172" s="134"/>
    </row>
    <row r="173" spans="1:10" s="145" customFormat="1" ht="236.25">
      <c r="A173" s="141" t="s">
        <v>448</v>
      </c>
      <c r="B173" s="61" t="s">
        <v>103</v>
      </c>
      <c r="C173" s="164">
        <v>40472381</v>
      </c>
      <c r="E173" s="153"/>
      <c r="F173" s="153"/>
      <c r="G173" s="153"/>
      <c r="H173" s="153"/>
      <c r="I173" s="134"/>
      <c r="J173" s="134"/>
    </row>
    <row r="174" spans="1:10" s="145" customFormat="1" ht="78.75">
      <c r="A174" s="141" t="s">
        <v>447</v>
      </c>
      <c r="B174" s="61" t="s">
        <v>685</v>
      </c>
      <c r="C174" s="164">
        <v>1594900</v>
      </c>
      <c r="E174" s="153"/>
      <c r="F174" s="153"/>
      <c r="G174" s="153"/>
      <c r="H174" s="153"/>
      <c r="I174" s="134"/>
      <c r="J174" s="134"/>
    </row>
    <row r="175" spans="1:10" s="145" customFormat="1" ht="100.5" customHeight="1">
      <c r="A175" s="141" t="s">
        <v>474</v>
      </c>
      <c r="B175" s="61" t="s">
        <v>690</v>
      </c>
      <c r="C175" s="164">
        <v>3400000</v>
      </c>
      <c r="E175" s="153"/>
      <c r="F175" s="153"/>
      <c r="G175" s="153"/>
      <c r="H175" s="153"/>
      <c r="I175" s="134"/>
      <c r="J175" s="134"/>
    </row>
    <row r="176" spans="1:11" s="145" customFormat="1" ht="100.5" customHeight="1">
      <c r="A176" s="141" t="s">
        <v>446</v>
      </c>
      <c r="B176" s="61" t="s">
        <v>691</v>
      </c>
      <c r="C176" s="164">
        <v>26542668.44</v>
      </c>
      <c r="E176" s="153"/>
      <c r="F176" s="153"/>
      <c r="G176" s="153"/>
      <c r="H176" s="153"/>
      <c r="I176" s="134"/>
      <c r="J176" s="134"/>
      <c r="K176" s="134"/>
    </row>
    <row r="177" spans="1:11" s="145" customFormat="1" ht="110.25">
      <c r="A177" s="141" t="s">
        <v>471</v>
      </c>
      <c r="B177" s="61" t="s">
        <v>692</v>
      </c>
      <c r="C177" s="164">
        <v>624492</v>
      </c>
      <c r="E177" s="153"/>
      <c r="F177" s="153"/>
      <c r="G177" s="153"/>
      <c r="H177" s="153"/>
      <c r="I177" s="134"/>
      <c r="J177" s="134"/>
      <c r="K177" s="134"/>
    </row>
    <row r="178" spans="1:11" s="145" customFormat="1" ht="94.5">
      <c r="A178" s="141" t="s">
        <v>445</v>
      </c>
      <c r="B178" s="61" t="s">
        <v>484</v>
      </c>
      <c r="C178" s="164">
        <v>21760683.37</v>
      </c>
      <c r="E178" s="153"/>
      <c r="F178" s="153"/>
      <c r="G178" s="153"/>
      <c r="H178" s="153"/>
      <c r="I178" s="134"/>
      <c r="J178" s="134"/>
      <c r="K178" s="134"/>
    </row>
    <row r="179" spans="1:11" s="145" customFormat="1" ht="69" customHeight="1">
      <c r="A179" s="141" t="s">
        <v>444</v>
      </c>
      <c r="B179" s="61" t="s">
        <v>485</v>
      </c>
      <c r="C179" s="164">
        <v>8942337.46</v>
      </c>
      <c r="E179" s="153"/>
      <c r="F179" s="153"/>
      <c r="G179" s="153"/>
      <c r="H179" s="153"/>
      <c r="I179" s="134"/>
      <c r="J179" s="134"/>
      <c r="K179" s="134"/>
    </row>
    <row r="180" spans="1:11" s="145" customFormat="1" ht="47.25">
      <c r="A180" s="141" t="s">
        <v>443</v>
      </c>
      <c r="B180" s="61" t="s">
        <v>340</v>
      </c>
      <c r="C180" s="164">
        <v>2463600</v>
      </c>
      <c r="E180" s="153"/>
      <c r="F180" s="153"/>
      <c r="G180" s="153"/>
      <c r="H180" s="153"/>
      <c r="I180" s="134"/>
      <c r="J180" s="134"/>
      <c r="K180" s="134"/>
    </row>
    <row r="181" spans="1:11" s="145" customFormat="1" ht="63">
      <c r="A181" s="141" t="s">
        <v>472</v>
      </c>
      <c r="B181" s="61" t="s">
        <v>473</v>
      </c>
      <c r="C181" s="164">
        <v>377700</v>
      </c>
      <c r="E181" s="153"/>
      <c r="F181" s="153"/>
      <c r="G181" s="153"/>
      <c r="H181" s="153"/>
      <c r="I181" s="134"/>
      <c r="J181" s="134"/>
      <c r="K181" s="134"/>
    </row>
    <row r="182" spans="1:11" s="145" customFormat="1" ht="15.75">
      <c r="A182" s="141" t="s">
        <v>442</v>
      </c>
      <c r="B182" s="61" t="s">
        <v>341</v>
      </c>
      <c r="C182" s="164">
        <f>C183+C186+C185+C184</f>
        <v>59666310.6</v>
      </c>
      <c r="E182" s="153"/>
      <c r="F182" s="153"/>
      <c r="G182" s="153"/>
      <c r="H182" s="153"/>
      <c r="I182" s="134"/>
      <c r="J182" s="134"/>
      <c r="K182" s="134"/>
    </row>
    <row r="183" spans="1:4" ht="63">
      <c r="A183" s="141" t="s">
        <v>441</v>
      </c>
      <c r="B183" s="61" t="s">
        <v>562</v>
      </c>
      <c r="C183" s="164">
        <v>3553043.26</v>
      </c>
      <c r="D183" s="145"/>
    </row>
    <row r="184" spans="1:4" ht="78.75">
      <c r="A184" s="289" t="s">
        <v>1190</v>
      </c>
      <c r="B184" s="290" t="s">
        <v>1191</v>
      </c>
      <c r="C184" s="164">
        <v>1920154.17</v>
      </c>
      <c r="D184" s="145"/>
    </row>
    <row r="185" spans="1:4" ht="63">
      <c r="A185" s="141" t="s">
        <v>526</v>
      </c>
      <c r="B185" s="61" t="s">
        <v>527</v>
      </c>
      <c r="C185" s="164">
        <v>43002456</v>
      </c>
      <c r="D185" s="145"/>
    </row>
    <row r="186" spans="1:4" ht="31.5">
      <c r="A186" s="141" t="s">
        <v>440</v>
      </c>
      <c r="B186" s="61" t="s">
        <v>693</v>
      </c>
      <c r="C186" s="164">
        <f>C187+C188+C190+C189</f>
        <v>11190657.17</v>
      </c>
      <c r="D186" s="145"/>
    </row>
    <row r="187" spans="1:4" ht="80.25" customHeight="1">
      <c r="A187" s="141" t="s">
        <v>439</v>
      </c>
      <c r="B187" s="61" t="s">
        <v>1173</v>
      </c>
      <c r="C187" s="164">
        <v>8100000</v>
      </c>
      <c r="D187" s="145"/>
    </row>
    <row r="188" spans="1:4" ht="78.75">
      <c r="A188" s="141" t="s">
        <v>1174</v>
      </c>
      <c r="B188" s="61" t="s">
        <v>1175</v>
      </c>
      <c r="C188" s="164">
        <v>200000</v>
      </c>
      <c r="D188" s="145"/>
    </row>
    <row r="189" spans="1:4" ht="78.75">
      <c r="A189" s="141" t="s">
        <v>1192</v>
      </c>
      <c r="B189" s="61" t="s">
        <v>1193</v>
      </c>
      <c r="C189" s="164">
        <v>500000</v>
      </c>
      <c r="D189" s="145"/>
    </row>
    <row r="190" spans="1:4" ht="63">
      <c r="A190" s="141" t="s">
        <v>1176</v>
      </c>
      <c r="B190" s="61" t="s">
        <v>1177</v>
      </c>
      <c r="C190" s="164">
        <v>2390657.17</v>
      </c>
      <c r="D190" s="145"/>
    </row>
    <row r="191" spans="1:3" s="145" customFormat="1" ht="16.5" customHeight="1">
      <c r="A191" s="126" t="s">
        <v>1037</v>
      </c>
      <c r="B191" s="61" t="s">
        <v>1038</v>
      </c>
      <c r="C191" s="164">
        <f>C192</f>
        <v>52247</v>
      </c>
    </row>
    <row r="192" spans="1:3" s="145" customFormat="1" ht="34.5" customHeight="1">
      <c r="A192" s="126" t="s">
        <v>1039</v>
      </c>
      <c r="B192" s="61" t="s">
        <v>1040</v>
      </c>
      <c r="C192" s="164">
        <f>C193</f>
        <v>52247</v>
      </c>
    </row>
    <row r="193" spans="1:3" s="145" customFormat="1" ht="65.25" customHeight="1">
      <c r="A193" s="126" t="s">
        <v>1178</v>
      </c>
      <c r="B193" s="61" t="s">
        <v>1179</v>
      </c>
      <c r="C193" s="164">
        <v>52247</v>
      </c>
    </row>
    <row r="194" spans="1:4" ht="15.75">
      <c r="A194" s="147"/>
      <c r="B194" s="148" t="s">
        <v>266</v>
      </c>
      <c r="C194" s="169">
        <f>C120+C14</f>
        <v>2063377818.51</v>
      </c>
      <c r="D194" s="145"/>
    </row>
    <row r="195" spans="1:4" ht="15.75">
      <c r="A195" s="138"/>
      <c r="B195" s="150"/>
      <c r="C195" s="170"/>
      <c r="D195" s="145"/>
    </row>
    <row r="196" spans="1:4" ht="15.75" customHeight="1">
      <c r="A196" s="350" t="s">
        <v>929</v>
      </c>
      <c r="B196" s="350"/>
      <c r="C196" s="350"/>
      <c r="D196" s="145"/>
    </row>
    <row r="197" ht="15.75">
      <c r="D197" s="145"/>
    </row>
    <row r="198" spans="3:4" ht="15.75">
      <c r="C198" s="172"/>
      <c r="D198" s="145"/>
    </row>
    <row r="199" ht="15.75">
      <c r="D199" s="145"/>
    </row>
    <row r="200" ht="15.75">
      <c r="D200" s="145"/>
    </row>
    <row r="201" ht="15.75">
      <c r="D201" s="145"/>
    </row>
    <row r="202" ht="15.75">
      <c r="D202" s="145"/>
    </row>
    <row r="203" ht="15.75">
      <c r="D203" s="145"/>
    </row>
    <row r="204" ht="15.75">
      <c r="D204" s="145"/>
    </row>
    <row r="205" ht="15.75">
      <c r="D205" s="145"/>
    </row>
    <row r="206" ht="15.75">
      <c r="D206" s="145"/>
    </row>
    <row r="207" ht="15.75">
      <c r="D207" s="145"/>
    </row>
  </sheetData>
  <sheetProtection/>
  <mergeCells count="11">
    <mergeCell ref="A7:C7"/>
    <mergeCell ref="A8:C8"/>
    <mergeCell ref="A10:C10"/>
    <mergeCell ref="A196:C196"/>
    <mergeCell ref="A11:C11"/>
    <mergeCell ref="A1:C1"/>
    <mergeCell ref="A2:C2"/>
    <mergeCell ref="A3:C3"/>
    <mergeCell ref="A4:C4"/>
    <mergeCell ref="A5:C5"/>
    <mergeCell ref="A6:C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F167"/>
  <sheetViews>
    <sheetView zoomScale="106" zoomScaleNormal="106" workbookViewId="0" topLeftCell="A1">
      <selection activeCell="C127" sqref="C127"/>
    </sheetView>
  </sheetViews>
  <sheetFormatPr defaultColWidth="9.00390625" defaultRowHeight="12.75"/>
  <cols>
    <col min="1" max="1" width="25.625" style="174" customWidth="1"/>
    <col min="2" max="2" width="64.00390625" style="173" customWidth="1"/>
    <col min="3" max="3" width="18.25390625" style="177" customWidth="1"/>
    <col min="4" max="4" width="18.125" style="177" customWidth="1"/>
    <col min="5" max="5" width="9.125" style="174" customWidth="1"/>
    <col min="6" max="6" width="11.25390625" style="174" customWidth="1"/>
    <col min="7" max="7" width="14.375" style="174" customWidth="1"/>
    <col min="8" max="8" width="13.875" style="174" customWidth="1"/>
    <col min="9" max="9" width="14.25390625" style="174" customWidth="1"/>
    <col min="10" max="10" width="17.375" style="174" customWidth="1"/>
    <col min="11" max="11" width="11.375" style="174" customWidth="1"/>
    <col min="12" max="12" width="16.00390625" style="174" customWidth="1"/>
    <col min="13" max="16384" width="9.125" style="174" customWidth="1"/>
  </cols>
  <sheetData>
    <row r="1" spans="1:4" ht="15.75">
      <c r="A1" s="361" t="s">
        <v>1110</v>
      </c>
      <c r="B1" s="361"/>
      <c r="C1" s="361"/>
      <c r="D1" s="361"/>
    </row>
    <row r="2" spans="1:4" ht="15.75">
      <c r="A2" s="361" t="s">
        <v>1107</v>
      </c>
      <c r="B2" s="361"/>
      <c r="C2" s="361"/>
      <c r="D2" s="361"/>
    </row>
    <row r="3" spans="1:4" ht="15.75">
      <c r="A3" s="361" t="s">
        <v>1109</v>
      </c>
      <c r="B3" s="361"/>
      <c r="C3" s="361"/>
      <c r="D3" s="361"/>
    </row>
    <row r="4" spans="1:4" ht="15.75">
      <c r="A4" s="361" t="s">
        <v>1108</v>
      </c>
      <c r="B4" s="361"/>
      <c r="C4" s="361"/>
      <c r="D4" s="361"/>
    </row>
    <row r="5" spans="1:4" s="134" customFormat="1" ht="15.75" customHeight="1">
      <c r="A5" s="350" t="s">
        <v>1111</v>
      </c>
      <c r="B5" s="350"/>
      <c r="C5" s="350"/>
      <c r="D5" s="364"/>
    </row>
    <row r="6" spans="1:4" s="134" customFormat="1" ht="15.75" customHeight="1">
      <c r="A6" s="350" t="s">
        <v>1112</v>
      </c>
      <c r="B6" s="363"/>
      <c r="C6" s="363"/>
      <c r="D6" s="364"/>
    </row>
    <row r="7" spans="1:4" ht="15.75">
      <c r="A7" s="361" t="s">
        <v>1194</v>
      </c>
      <c r="B7" s="362"/>
      <c r="C7" s="362"/>
      <c r="D7" s="362"/>
    </row>
    <row r="8" spans="1:4" ht="15.75">
      <c r="A8" s="361" t="s">
        <v>1195</v>
      </c>
      <c r="B8" s="362"/>
      <c r="C8" s="362"/>
      <c r="D8" s="362"/>
    </row>
    <row r="9" spans="1:4" ht="15.75">
      <c r="A9" s="173"/>
      <c r="B9" s="175"/>
      <c r="C9" s="176"/>
      <c r="D9" s="176"/>
    </row>
    <row r="10" spans="1:4" ht="15.75">
      <c r="A10" s="369" t="s">
        <v>202</v>
      </c>
      <c r="B10" s="369"/>
      <c r="C10" s="369"/>
      <c r="D10" s="370"/>
    </row>
    <row r="11" spans="1:4" ht="15.75">
      <c r="A11" s="369" t="s">
        <v>706</v>
      </c>
      <c r="B11" s="369"/>
      <c r="C11" s="369"/>
      <c r="D11" s="370"/>
    </row>
    <row r="12" spans="3:4" ht="16.5" thickBot="1">
      <c r="C12" s="365" t="s">
        <v>696</v>
      </c>
      <c r="D12" s="365"/>
    </row>
    <row r="13" spans="1:4" ht="32.25" thickBot="1">
      <c r="A13" s="178" t="s">
        <v>241</v>
      </c>
      <c r="B13" s="179" t="s">
        <v>278</v>
      </c>
      <c r="C13" s="366" t="s">
        <v>264</v>
      </c>
      <c r="D13" s="367"/>
    </row>
    <row r="14" spans="1:4" ht="16.5" thickBot="1">
      <c r="A14" s="180"/>
      <c r="B14" s="181"/>
      <c r="C14" s="182" t="s">
        <v>532</v>
      </c>
      <c r="D14" s="183" t="s">
        <v>702</v>
      </c>
    </row>
    <row r="15" spans="1:4" ht="15.75">
      <c r="A15" s="184" t="s">
        <v>60</v>
      </c>
      <c r="B15" s="185" t="s">
        <v>254</v>
      </c>
      <c r="C15" s="186">
        <f>C16+C22+C30+C40+C43+C46+C49+C65+C73+C77+C85+C111</f>
        <v>747835000</v>
      </c>
      <c r="D15" s="186">
        <f>D16+D22+D30+D40+D43+D46+D49+D65+D73+D77+D85+D111</f>
        <v>776980000</v>
      </c>
    </row>
    <row r="16" spans="1:4" s="145" customFormat="1" ht="15.75">
      <c r="A16" s="126" t="s">
        <v>779</v>
      </c>
      <c r="B16" s="146" t="s">
        <v>260</v>
      </c>
      <c r="C16" s="156">
        <v>464575000</v>
      </c>
      <c r="D16" s="156">
        <v>495857000</v>
      </c>
    </row>
    <row r="17" spans="1:4" s="145" customFormat="1" ht="15.75">
      <c r="A17" s="126" t="s">
        <v>780</v>
      </c>
      <c r="B17" s="61" t="s">
        <v>265</v>
      </c>
      <c r="C17" s="156">
        <v>464575000</v>
      </c>
      <c r="D17" s="156">
        <v>495857000</v>
      </c>
    </row>
    <row r="18" spans="1:4" s="145" customFormat="1" ht="78.75">
      <c r="A18" s="126" t="s">
        <v>781</v>
      </c>
      <c r="B18" s="61" t="s">
        <v>31</v>
      </c>
      <c r="C18" s="156">
        <v>457286000</v>
      </c>
      <c r="D18" s="156">
        <v>488518000</v>
      </c>
    </row>
    <row r="19" spans="1:4" s="145" customFormat="1" ht="110.25">
      <c r="A19" s="126" t="s">
        <v>782</v>
      </c>
      <c r="B19" s="61" t="s">
        <v>286</v>
      </c>
      <c r="C19" s="156">
        <v>4160000</v>
      </c>
      <c r="D19" s="156">
        <v>4160000</v>
      </c>
    </row>
    <row r="20" spans="1:4" s="145" customFormat="1" ht="47.25">
      <c r="A20" s="126" t="s">
        <v>783</v>
      </c>
      <c r="B20" s="61" t="s">
        <v>287</v>
      </c>
      <c r="C20" s="156">
        <v>2600000</v>
      </c>
      <c r="D20" s="156">
        <v>2600000</v>
      </c>
    </row>
    <row r="21" spans="1:4" s="145" customFormat="1" ht="94.5">
      <c r="A21" s="126" t="s">
        <v>784</v>
      </c>
      <c r="B21" s="161" t="s">
        <v>245</v>
      </c>
      <c r="C21" s="156">
        <v>529000</v>
      </c>
      <c r="D21" s="156">
        <v>579000</v>
      </c>
    </row>
    <row r="22" spans="1:4" s="145" customFormat="1" ht="31.5" customHeight="1">
      <c r="A22" s="126" t="s">
        <v>785</v>
      </c>
      <c r="B22" s="61" t="s">
        <v>320</v>
      </c>
      <c r="C22" s="156">
        <v>25090000</v>
      </c>
      <c r="D22" s="156">
        <v>25090000</v>
      </c>
    </row>
    <row r="23" spans="1:4" s="145" customFormat="1" ht="31.5">
      <c r="A23" s="126" t="s">
        <v>786</v>
      </c>
      <c r="B23" s="61" t="s">
        <v>321</v>
      </c>
      <c r="C23" s="156">
        <v>25090000</v>
      </c>
      <c r="D23" s="156">
        <v>25090000</v>
      </c>
    </row>
    <row r="24" spans="1:4" s="145" customFormat="1" ht="78.75">
      <c r="A24" s="126" t="s">
        <v>889</v>
      </c>
      <c r="B24" s="61" t="s">
        <v>198</v>
      </c>
      <c r="C24" s="156">
        <v>11763000</v>
      </c>
      <c r="D24" s="156">
        <v>11765999.988372093</v>
      </c>
    </row>
    <row r="25" spans="1:4" s="145" customFormat="1" ht="114" customHeight="1">
      <c r="A25" s="126" t="s">
        <v>787</v>
      </c>
      <c r="B25" s="61" t="s">
        <v>499</v>
      </c>
      <c r="C25" s="156">
        <v>11763000</v>
      </c>
      <c r="D25" s="156">
        <v>11765999.988372093</v>
      </c>
    </row>
    <row r="26" spans="1:4" s="145" customFormat="1" ht="94.5">
      <c r="A26" s="126" t="s">
        <v>890</v>
      </c>
      <c r="B26" s="61" t="s">
        <v>199</v>
      </c>
      <c r="C26" s="156">
        <v>56000</v>
      </c>
      <c r="D26" s="156">
        <v>55999.962790697675</v>
      </c>
    </row>
    <row r="27" spans="1:4" s="145" customFormat="1" ht="130.5" customHeight="1">
      <c r="A27" s="126" t="s">
        <v>788</v>
      </c>
      <c r="B27" s="61" t="s">
        <v>500</v>
      </c>
      <c r="C27" s="156">
        <v>56000</v>
      </c>
      <c r="D27" s="156">
        <v>55999.962790697675</v>
      </c>
    </row>
    <row r="28" spans="1:4" s="145" customFormat="1" ht="78.75">
      <c r="A28" s="126" t="s">
        <v>891</v>
      </c>
      <c r="B28" s="61" t="s">
        <v>38</v>
      </c>
      <c r="C28" s="156">
        <v>13271000</v>
      </c>
      <c r="D28" s="156">
        <v>13268000.04883721</v>
      </c>
    </row>
    <row r="29" spans="1:4" s="145" customFormat="1" ht="126">
      <c r="A29" s="126" t="s">
        <v>789</v>
      </c>
      <c r="B29" s="61" t="s">
        <v>501</v>
      </c>
      <c r="C29" s="156">
        <v>13271000</v>
      </c>
      <c r="D29" s="156">
        <v>13268000.04883721</v>
      </c>
    </row>
    <row r="30" spans="1:4" s="145" customFormat="1" ht="15.75">
      <c r="A30" s="126" t="s">
        <v>790</v>
      </c>
      <c r="B30" s="61" t="s">
        <v>262</v>
      </c>
      <c r="C30" s="156">
        <v>153031000</v>
      </c>
      <c r="D30" s="156">
        <v>156096000</v>
      </c>
    </row>
    <row r="31" spans="1:4" s="145" customFormat="1" ht="31.5">
      <c r="A31" s="126" t="s">
        <v>791</v>
      </c>
      <c r="B31" s="61" t="s">
        <v>208</v>
      </c>
      <c r="C31" s="156">
        <v>133423000</v>
      </c>
      <c r="D31" s="156">
        <v>136091000</v>
      </c>
    </row>
    <row r="32" spans="1:4" s="145" customFormat="1" ht="31.5">
      <c r="A32" s="126" t="s">
        <v>892</v>
      </c>
      <c r="B32" s="61" t="s">
        <v>61</v>
      </c>
      <c r="C32" s="156">
        <v>55372000</v>
      </c>
      <c r="D32" s="156">
        <v>56480000</v>
      </c>
    </row>
    <row r="33" spans="1:4" s="145" customFormat="1" ht="31.5">
      <c r="A33" s="126" t="s">
        <v>792</v>
      </c>
      <c r="B33" s="161" t="s">
        <v>61</v>
      </c>
      <c r="C33" s="156">
        <v>55372000</v>
      </c>
      <c r="D33" s="156">
        <v>56480000</v>
      </c>
    </row>
    <row r="34" spans="1:4" s="145" customFormat="1" ht="47.25">
      <c r="A34" s="126" t="s">
        <v>893</v>
      </c>
      <c r="B34" s="61" t="s">
        <v>211</v>
      </c>
      <c r="C34" s="156">
        <v>78051000</v>
      </c>
      <c r="D34" s="156">
        <v>79611000</v>
      </c>
    </row>
    <row r="35" spans="1:4" s="145" customFormat="1" ht="63">
      <c r="A35" s="126" t="s">
        <v>793</v>
      </c>
      <c r="B35" s="61" t="s">
        <v>94</v>
      </c>
      <c r="C35" s="156">
        <v>78051000</v>
      </c>
      <c r="D35" s="156">
        <v>79611000</v>
      </c>
    </row>
    <row r="36" spans="1:4" s="145" customFormat="1" ht="15.75">
      <c r="A36" s="126" t="s">
        <v>794</v>
      </c>
      <c r="B36" s="61" t="s">
        <v>32</v>
      </c>
      <c r="C36" s="156">
        <v>6932000</v>
      </c>
      <c r="D36" s="156">
        <v>7076000</v>
      </c>
    </row>
    <row r="37" spans="1:4" s="145" customFormat="1" ht="15.75">
      <c r="A37" s="126" t="s">
        <v>795</v>
      </c>
      <c r="B37" s="61" t="s">
        <v>32</v>
      </c>
      <c r="C37" s="156">
        <v>6932000</v>
      </c>
      <c r="D37" s="156">
        <v>7076000</v>
      </c>
    </row>
    <row r="38" spans="1:4" s="145" customFormat="1" ht="31.5">
      <c r="A38" s="126" t="s">
        <v>796</v>
      </c>
      <c r="B38" s="61" t="s">
        <v>257</v>
      </c>
      <c r="C38" s="156">
        <v>12676000</v>
      </c>
      <c r="D38" s="156">
        <v>12929000</v>
      </c>
    </row>
    <row r="39" spans="1:4" s="145" customFormat="1" ht="47.25">
      <c r="A39" s="126" t="s">
        <v>797</v>
      </c>
      <c r="B39" s="61" t="s">
        <v>258</v>
      </c>
      <c r="C39" s="156">
        <v>12676000</v>
      </c>
      <c r="D39" s="156">
        <v>12929000</v>
      </c>
    </row>
    <row r="40" spans="1:4" s="145" customFormat="1" ht="15.75">
      <c r="A40" s="126" t="s">
        <v>798</v>
      </c>
      <c r="B40" s="61" t="s">
        <v>95</v>
      </c>
      <c r="C40" s="156">
        <v>9028000</v>
      </c>
      <c r="D40" s="156">
        <v>9118000</v>
      </c>
    </row>
    <row r="41" spans="1:4" s="145" customFormat="1" ht="15.75">
      <c r="A41" s="126" t="s">
        <v>799</v>
      </c>
      <c r="B41" s="61" t="s">
        <v>96</v>
      </c>
      <c r="C41" s="156">
        <v>9028000</v>
      </c>
      <c r="D41" s="156">
        <v>9118000</v>
      </c>
    </row>
    <row r="42" spans="1:4" s="145" customFormat="1" ht="31.5">
      <c r="A42" s="126" t="s">
        <v>800</v>
      </c>
      <c r="B42" s="61" t="s">
        <v>97</v>
      </c>
      <c r="C42" s="156">
        <v>9028000</v>
      </c>
      <c r="D42" s="156">
        <v>9118000</v>
      </c>
    </row>
    <row r="43" spans="1:4" s="145" customFormat="1" ht="31.5">
      <c r="A43" s="126" t="s">
        <v>801</v>
      </c>
      <c r="B43" s="161" t="s">
        <v>75</v>
      </c>
      <c r="C43" s="156">
        <v>2066000</v>
      </c>
      <c r="D43" s="156">
        <v>2076000</v>
      </c>
    </row>
    <row r="44" spans="1:4" s="145" customFormat="1" ht="15.75">
      <c r="A44" s="126" t="s">
        <v>802</v>
      </c>
      <c r="B44" s="61" t="s">
        <v>312</v>
      </c>
      <c r="C44" s="156">
        <v>2066000</v>
      </c>
      <c r="D44" s="156">
        <v>2076000</v>
      </c>
    </row>
    <row r="45" spans="1:4" s="145" customFormat="1" ht="31.5">
      <c r="A45" s="126" t="s">
        <v>803</v>
      </c>
      <c r="B45" s="61" t="s">
        <v>311</v>
      </c>
      <c r="C45" s="156">
        <v>2066000</v>
      </c>
      <c r="D45" s="156">
        <v>2076000</v>
      </c>
    </row>
    <row r="46" spans="1:4" s="145" customFormat="1" ht="15.75">
      <c r="A46" s="126" t="s">
        <v>804</v>
      </c>
      <c r="B46" s="61" t="s">
        <v>246</v>
      </c>
      <c r="C46" s="156">
        <v>9683000</v>
      </c>
      <c r="D46" s="156">
        <v>9876000</v>
      </c>
    </row>
    <row r="47" spans="1:4" s="145" customFormat="1" ht="31.5">
      <c r="A47" s="126" t="s">
        <v>805</v>
      </c>
      <c r="B47" s="61" t="s">
        <v>98</v>
      </c>
      <c r="C47" s="156">
        <v>9683000</v>
      </c>
      <c r="D47" s="156">
        <v>9876000</v>
      </c>
    </row>
    <row r="48" spans="1:4" s="145" customFormat="1" ht="47.25">
      <c r="A48" s="126" t="s">
        <v>806</v>
      </c>
      <c r="B48" s="61" t="s">
        <v>210</v>
      </c>
      <c r="C48" s="156">
        <v>9683000</v>
      </c>
      <c r="D48" s="156">
        <v>9876000</v>
      </c>
    </row>
    <row r="49" spans="1:4" s="145" customFormat="1" ht="47.25">
      <c r="A49" s="126" t="s">
        <v>807</v>
      </c>
      <c r="B49" s="61" t="s">
        <v>263</v>
      </c>
      <c r="C49" s="156">
        <v>56481000</v>
      </c>
      <c r="D49" s="156">
        <v>56655000</v>
      </c>
    </row>
    <row r="50" spans="1:4" s="145" customFormat="1" ht="94.5">
      <c r="A50" s="126" t="s">
        <v>808</v>
      </c>
      <c r="B50" s="61" t="s">
        <v>212</v>
      </c>
      <c r="C50" s="156">
        <v>55077000</v>
      </c>
      <c r="D50" s="156">
        <v>55251000</v>
      </c>
    </row>
    <row r="51" spans="1:4" s="145" customFormat="1" ht="63">
      <c r="A51" s="126" t="s">
        <v>809</v>
      </c>
      <c r="B51" s="61" t="s">
        <v>93</v>
      </c>
      <c r="C51" s="156">
        <v>42076000</v>
      </c>
      <c r="D51" s="156">
        <v>42250000</v>
      </c>
    </row>
    <row r="52" spans="1:4" s="145" customFormat="1" ht="94.5">
      <c r="A52" s="126" t="s">
        <v>810</v>
      </c>
      <c r="B52" s="61" t="s">
        <v>99</v>
      </c>
      <c r="C52" s="156">
        <v>21028000</v>
      </c>
      <c r="D52" s="156">
        <v>21148000</v>
      </c>
    </row>
    <row r="53" spans="1:4" s="145" customFormat="1" ht="78.75">
      <c r="A53" s="126" t="s">
        <v>811</v>
      </c>
      <c r="B53" s="61" t="s">
        <v>319</v>
      </c>
      <c r="C53" s="156">
        <v>21048000</v>
      </c>
      <c r="D53" s="156">
        <v>21102000</v>
      </c>
    </row>
    <row r="54" spans="1:4" s="145" customFormat="1" ht="78.75">
      <c r="A54" s="126" t="s">
        <v>812</v>
      </c>
      <c r="B54" s="61" t="s">
        <v>214</v>
      </c>
      <c r="C54" s="156">
        <v>684000</v>
      </c>
      <c r="D54" s="156">
        <v>684000</v>
      </c>
    </row>
    <row r="55" spans="1:4" s="145" customFormat="1" ht="78.75">
      <c r="A55" s="126" t="s">
        <v>813</v>
      </c>
      <c r="B55" s="61" t="s">
        <v>213</v>
      </c>
      <c r="C55" s="156">
        <v>684000</v>
      </c>
      <c r="D55" s="156">
        <v>684000</v>
      </c>
    </row>
    <row r="56" spans="1:4" s="145" customFormat="1" ht="94.5">
      <c r="A56" s="126" t="s">
        <v>814</v>
      </c>
      <c r="B56" s="61" t="s">
        <v>815</v>
      </c>
      <c r="C56" s="156">
        <v>34000</v>
      </c>
      <c r="D56" s="156">
        <v>34000</v>
      </c>
    </row>
    <row r="57" spans="1:4" s="145" customFormat="1" ht="78.75">
      <c r="A57" s="126" t="s">
        <v>816</v>
      </c>
      <c r="B57" s="61" t="s">
        <v>400</v>
      </c>
      <c r="C57" s="156">
        <v>34000</v>
      </c>
      <c r="D57" s="156">
        <v>34000</v>
      </c>
    </row>
    <row r="58" spans="1:4" s="145" customFormat="1" ht="47.25">
      <c r="A58" s="126" t="s">
        <v>817</v>
      </c>
      <c r="B58" s="61" t="s">
        <v>250</v>
      </c>
      <c r="C58" s="156">
        <v>12283000</v>
      </c>
      <c r="D58" s="156">
        <v>12283000</v>
      </c>
    </row>
    <row r="59" spans="1:4" s="145" customFormat="1" ht="47.25">
      <c r="A59" s="126" t="s">
        <v>818</v>
      </c>
      <c r="B59" s="61" t="s">
        <v>251</v>
      </c>
      <c r="C59" s="156">
        <v>12283000</v>
      </c>
      <c r="D59" s="156">
        <v>12283000</v>
      </c>
    </row>
    <row r="60" spans="1:4" s="145" customFormat="1" ht="94.5">
      <c r="A60" s="126" t="s">
        <v>819</v>
      </c>
      <c r="B60" s="61" t="s">
        <v>53</v>
      </c>
      <c r="C60" s="156">
        <v>1404000</v>
      </c>
      <c r="D60" s="156">
        <v>1404000</v>
      </c>
    </row>
    <row r="61" spans="1:4" s="145" customFormat="1" ht="94.5">
      <c r="A61" s="126" t="s">
        <v>820</v>
      </c>
      <c r="B61" s="61" t="s">
        <v>100</v>
      </c>
      <c r="C61" s="156">
        <v>54000</v>
      </c>
      <c r="D61" s="156">
        <v>54000</v>
      </c>
    </row>
    <row r="62" spans="1:4" s="145" customFormat="1" ht="78.75">
      <c r="A62" s="126" t="s">
        <v>821</v>
      </c>
      <c r="B62" s="61" t="s">
        <v>52</v>
      </c>
      <c r="C62" s="156">
        <v>54000</v>
      </c>
      <c r="D62" s="156">
        <v>54000</v>
      </c>
    </row>
    <row r="63" spans="1:4" s="145" customFormat="1" ht="110.25">
      <c r="A63" s="126" t="s">
        <v>822</v>
      </c>
      <c r="B63" s="61" t="s">
        <v>823</v>
      </c>
      <c r="C63" s="156">
        <v>1350000</v>
      </c>
      <c r="D63" s="156">
        <v>1350000</v>
      </c>
    </row>
    <row r="64" spans="1:4" s="145" customFormat="1" ht="110.25">
      <c r="A64" s="126" t="s">
        <v>824</v>
      </c>
      <c r="B64" s="61" t="s">
        <v>825</v>
      </c>
      <c r="C64" s="156">
        <v>1350000</v>
      </c>
      <c r="D64" s="156">
        <v>1350000</v>
      </c>
    </row>
    <row r="65" spans="1:4" s="145" customFormat="1" ht="31.5">
      <c r="A65" s="126" t="s">
        <v>826</v>
      </c>
      <c r="B65" s="61" t="s">
        <v>203</v>
      </c>
      <c r="C65" s="156">
        <v>5000000</v>
      </c>
      <c r="D65" s="156">
        <v>5000000</v>
      </c>
    </row>
    <row r="66" spans="1:4" s="145" customFormat="1" ht="15.75">
      <c r="A66" s="126" t="s">
        <v>827</v>
      </c>
      <c r="B66" s="61" t="s">
        <v>204</v>
      </c>
      <c r="C66" s="156">
        <v>5000000</v>
      </c>
      <c r="D66" s="156">
        <v>5000000</v>
      </c>
    </row>
    <row r="67" spans="1:4" s="145" customFormat="1" ht="31.5">
      <c r="A67" s="126" t="s">
        <v>832</v>
      </c>
      <c r="B67" s="61" t="s">
        <v>215</v>
      </c>
      <c r="C67" s="156">
        <v>3048000</v>
      </c>
      <c r="D67" s="156">
        <v>3048000</v>
      </c>
    </row>
    <row r="68" spans="1:4" s="145" customFormat="1" ht="15.75">
      <c r="A68" s="126" t="s">
        <v>833</v>
      </c>
      <c r="B68" s="61" t="s">
        <v>284</v>
      </c>
      <c r="C68" s="156">
        <v>19000</v>
      </c>
      <c r="D68" s="156">
        <v>19000</v>
      </c>
    </row>
    <row r="69" spans="1:4" s="145" customFormat="1" ht="15.75">
      <c r="A69" s="126" t="s">
        <v>828</v>
      </c>
      <c r="B69" s="61" t="s">
        <v>502</v>
      </c>
      <c r="C69" s="156">
        <v>1928000</v>
      </c>
      <c r="D69" s="156">
        <v>1928000</v>
      </c>
    </row>
    <row r="70" spans="1:4" s="145" customFormat="1" ht="15.75">
      <c r="A70" s="126" t="s">
        <v>829</v>
      </c>
      <c r="B70" s="61" t="s">
        <v>401</v>
      </c>
      <c r="C70" s="156">
        <v>326000</v>
      </c>
      <c r="D70" s="156">
        <v>326000</v>
      </c>
    </row>
    <row r="71" spans="1:4" s="145" customFormat="1" ht="15.75">
      <c r="A71" s="126" t="s">
        <v>830</v>
      </c>
      <c r="B71" s="61" t="s">
        <v>503</v>
      </c>
      <c r="C71" s="156">
        <v>1602000</v>
      </c>
      <c r="D71" s="156">
        <v>1602000</v>
      </c>
    </row>
    <row r="72" spans="1:4" s="145" customFormat="1" ht="47.25">
      <c r="A72" s="126" t="s">
        <v>831</v>
      </c>
      <c r="B72" s="161" t="s">
        <v>322</v>
      </c>
      <c r="C72" s="156">
        <v>5000</v>
      </c>
      <c r="D72" s="156">
        <v>5000</v>
      </c>
    </row>
    <row r="73" spans="1:4" s="145" customFormat="1" ht="31.5">
      <c r="A73" s="126" t="s">
        <v>834</v>
      </c>
      <c r="B73" s="61" t="s">
        <v>504</v>
      </c>
      <c r="C73" s="156">
        <v>560000</v>
      </c>
      <c r="D73" s="156">
        <v>560000</v>
      </c>
    </row>
    <row r="74" spans="1:4" s="145" customFormat="1" ht="15.75">
      <c r="A74" s="126" t="s">
        <v>835</v>
      </c>
      <c r="B74" s="61" t="s">
        <v>288</v>
      </c>
      <c r="C74" s="156">
        <v>560000</v>
      </c>
      <c r="D74" s="156">
        <v>560000</v>
      </c>
    </row>
    <row r="75" spans="1:4" s="145" customFormat="1" ht="31.5">
      <c r="A75" s="126" t="s">
        <v>836</v>
      </c>
      <c r="B75" s="61" t="s">
        <v>101</v>
      </c>
      <c r="C75" s="156">
        <v>560000</v>
      </c>
      <c r="D75" s="156">
        <v>560000</v>
      </c>
    </row>
    <row r="76" spans="1:4" s="145" customFormat="1" ht="47.25">
      <c r="A76" s="126" t="s">
        <v>837</v>
      </c>
      <c r="B76" s="61" t="s">
        <v>54</v>
      </c>
      <c r="C76" s="156">
        <v>560000</v>
      </c>
      <c r="D76" s="156">
        <v>560000</v>
      </c>
    </row>
    <row r="77" spans="1:4" s="145" customFormat="1" ht="31.5">
      <c r="A77" s="126" t="s">
        <v>838</v>
      </c>
      <c r="B77" s="61" t="s">
        <v>70</v>
      </c>
      <c r="C77" s="156">
        <f>C78+C81</f>
        <v>10313000</v>
      </c>
      <c r="D77" s="156">
        <f>D78+D81</f>
        <v>10335000</v>
      </c>
    </row>
    <row r="78" spans="1:4" s="145" customFormat="1" ht="82.5" customHeight="1">
      <c r="A78" s="126" t="s">
        <v>839</v>
      </c>
      <c r="B78" s="161" t="s">
        <v>317</v>
      </c>
      <c r="C78" s="156">
        <v>6100000</v>
      </c>
      <c r="D78" s="156">
        <v>6100000</v>
      </c>
    </row>
    <row r="79" spans="1:4" s="145" customFormat="1" ht="94.5">
      <c r="A79" s="126" t="s">
        <v>840</v>
      </c>
      <c r="B79" s="161" t="s">
        <v>402</v>
      </c>
      <c r="C79" s="156">
        <v>6100000</v>
      </c>
      <c r="D79" s="156">
        <v>6100000</v>
      </c>
    </row>
    <row r="80" spans="1:4" s="145" customFormat="1" ht="94.5">
      <c r="A80" s="126" t="s">
        <v>841</v>
      </c>
      <c r="B80" s="61" t="s">
        <v>403</v>
      </c>
      <c r="C80" s="156">
        <v>6100000</v>
      </c>
      <c r="D80" s="156">
        <v>6100000</v>
      </c>
    </row>
    <row r="81" spans="1:4" s="145" customFormat="1" ht="31.5">
      <c r="A81" s="126" t="s">
        <v>842</v>
      </c>
      <c r="B81" s="61" t="s">
        <v>316</v>
      </c>
      <c r="C81" s="156">
        <v>4213000</v>
      </c>
      <c r="D81" s="156">
        <v>4235000</v>
      </c>
    </row>
    <row r="82" spans="1:4" s="145" customFormat="1" ht="31.5">
      <c r="A82" s="126" t="s">
        <v>843</v>
      </c>
      <c r="B82" s="157" t="s">
        <v>209</v>
      </c>
      <c r="C82" s="156">
        <v>4213000</v>
      </c>
      <c r="D82" s="156">
        <v>4235000</v>
      </c>
    </row>
    <row r="83" spans="1:4" s="145" customFormat="1" ht="63">
      <c r="A83" s="126" t="s">
        <v>844</v>
      </c>
      <c r="B83" s="157" t="s">
        <v>102</v>
      </c>
      <c r="C83" s="156">
        <v>2929000</v>
      </c>
      <c r="D83" s="156">
        <v>2944000</v>
      </c>
    </row>
    <row r="84" spans="1:4" s="145" customFormat="1" ht="47.25">
      <c r="A84" s="126" t="s">
        <v>845</v>
      </c>
      <c r="B84" s="157" t="s">
        <v>404</v>
      </c>
      <c r="C84" s="156">
        <v>1284000</v>
      </c>
      <c r="D84" s="187">
        <v>1290000</v>
      </c>
    </row>
    <row r="85" spans="1:6" s="145" customFormat="1" ht="15.75">
      <c r="A85" s="126" t="s">
        <v>846</v>
      </c>
      <c r="B85" s="157" t="s">
        <v>255</v>
      </c>
      <c r="C85" s="156">
        <f>C86+C102+C104+C106</f>
        <v>1509000</v>
      </c>
      <c r="D85" s="156">
        <f>D86+D102+D104+D106</f>
        <v>1504000</v>
      </c>
      <c r="F85" s="82"/>
    </row>
    <row r="86" spans="1:6" s="145" customFormat="1" ht="34.5" customHeight="1">
      <c r="A86" s="126" t="s">
        <v>847</v>
      </c>
      <c r="B86" s="157" t="s">
        <v>848</v>
      </c>
      <c r="C86" s="156">
        <f>C87+C89+C91+C94+C96+C98+C100</f>
        <v>534000</v>
      </c>
      <c r="D86" s="156">
        <v>534000</v>
      </c>
      <c r="F86" s="84"/>
    </row>
    <row r="87" spans="1:6" s="145" customFormat="1" ht="63">
      <c r="A87" s="126" t="s">
        <v>849</v>
      </c>
      <c r="B87" s="157" t="s">
        <v>850</v>
      </c>
      <c r="C87" s="156">
        <v>1000</v>
      </c>
      <c r="D87" s="156">
        <v>1000</v>
      </c>
      <c r="F87" s="86"/>
    </row>
    <row r="88" spans="1:6" s="145" customFormat="1" ht="94.5">
      <c r="A88" s="126" t="s">
        <v>851</v>
      </c>
      <c r="B88" s="157" t="s">
        <v>852</v>
      </c>
      <c r="C88" s="156">
        <v>1000</v>
      </c>
      <c r="D88" s="156">
        <v>1000</v>
      </c>
      <c r="F88" s="86"/>
    </row>
    <row r="89" spans="1:6" s="145" customFormat="1" ht="78.75">
      <c r="A89" s="126" t="s">
        <v>853</v>
      </c>
      <c r="B89" s="157" t="s">
        <v>854</v>
      </c>
      <c r="C89" s="156">
        <v>16000</v>
      </c>
      <c r="D89" s="156">
        <v>16000</v>
      </c>
      <c r="F89" s="86"/>
    </row>
    <row r="90" spans="1:6" s="145" customFormat="1" ht="110.25">
      <c r="A90" s="126" t="s">
        <v>855</v>
      </c>
      <c r="B90" s="157" t="s">
        <v>856</v>
      </c>
      <c r="C90" s="156">
        <v>16000</v>
      </c>
      <c r="D90" s="156">
        <v>16000</v>
      </c>
      <c r="F90" s="86"/>
    </row>
    <row r="91" spans="1:6" s="145" customFormat="1" ht="63">
      <c r="A91" s="126" t="s">
        <v>857</v>
      </c>
      <c r="B91" s="157" t="s">
        <v>858</v>
      </c>
      <c r="C91" s="156">
        <v>53000</v>
      </c>
      <c r="D91" s="156">
        <v>53000</v>
      </c>
      <c r="F91" s="86"/>
    </row>
    <row r="92" spans="1:6" s="145" customFormat="1" ht="82.5" customHeight="1">
      <c r="A92" s="126" t="s">
        <v>859</v>
      </c>
      <c r="B92" s="157" t="s">
        <v>860</v>
      </c>
      <c r="C92" s="156">
        <v>3000</v>
      </c>
      <c r="D92" s="156">
        <v>3000</v>
      </c>
      <c r="F92" s="86"/>
    </row>
    <row r="93" spans="1:6" s="145" customFormat="1" ht="78.75">
      <c r="A93" s="126" t="s">
        <v>861</v>
      </c>
      <c r="B93" s="157" t="s">
        <v>862</v>
      </c>
      <c r="C93" s="156">
        <v>50000</v>
      </c>
      <c r="D93" s="156">
        <v>50000</v>
      </c>
      <c r="F93" s="86"/>
    </row>
    <row r="94" spans="1:6" s="145" customFormat="1" ht="63">
      <c r="A94" s="126" t="s">
        <v>863</v>
      </c>
      <c r="B94" s="157" t="s">
        <v>864</v>
      </c>
      <c r="C94" s="156">
        <v>10000</v>
      </c>
      <c r="D94" s="156">
        <v>10000</v>
      </c>
      <c r="F94" s="86"/>
    </row>
    <row r="95" spans="1:6" s="145" customFormat="1" ht="94.5">
      <c r="A95" s="126" t="s">
        <v>865</v>
      </c>
      <c r="B95" s="157" t="s">
        <v>866</v>
      </c>
      <c r="C95" s="156">
        <v>10000</v>
      </c>
      <c r="D95" s="156">
        <v>10000</v>
      </c>
      <c r="F95" s="86"/>
    </row>
    <row r="96" spans="1:6" s="145" customFormat="1" ht="78.75">
      <c r="A96" s="126" t="s">
        <v>867</v>
      </c>
      <c r="B96" s="157" t="s">
        <v>868</v>
      </c>
      <c r="C96" s="156">
        <v>118000</v>
      </c>
      <c r="D96" s="156">
        <v>118000</v>
      </c>
      <c r="F96" s="86"/>
    </row>
    <row r="97" spans="1:6" s="145" customFormat="1" ht="110.25">
      <c r="A97" s="126" t="s">
        <v>869</v>
      </c>
      <c r="B97" s="157" t="s">
        <v>870</v>
      </c>
      <c r="C97" s="156">
        <v>118000</v>
      </c>
      <c r="D97" s="156">
        <v>118000</v>
      </c>
      <c r="F97" s="86"/>
    </row>
    <row r="98" spans="1:6" s="145" customFormat="1" ht="63">
      <c r="A98" s="126" t="s">
        <v>871</v>
      </c>
      <c r="B98" s="157" t="s">
        <v>872</v>
      </c>
      <c r="C98" s="156">
        <v>102000</v>
      </c>
      <c r="D98" s="156">
        <v>102000</v>
      </c>
      <c r="F98" s="86"/>
    </row>
    <row r="99" spans="1:6" s="145" customFormat="1" ht="78.75">
      <c r="A99" s="126" t="s">
        <v>873</v>
      </c>
      <c r="B99" s="157" t="s">
        <v>874</v>
      </c>
      <c r="C99" s="156">
        <v>102000</v>
      </c>
      <c r="D99" s="156">
        <v>102000</v>
      </c>
      <c r="F99" s="86"/>
    </row>
    <row r="100" spans="1:6" s="145" customFormat="1" ht="78.75">
      <c r="A100" s="126" t="s">
        <v>875</v>
      </c>
      <c r="B100" s="157" t="s">
        <v>876</v>
      </c>
      <c r="C100" s="156">
        <v>234000</v>
      </c>
      <c r="D100" s="156">
        <v>234000</v>
      </c>
      <c r="F100" s="86"/>
    </row>
    <row r="101" spans="1:6" ht="94.5">
      <c r="A101" s="126" t="s">
        <v>877</v>
      </c>
      <c r="B101" s="157" t="s">
        <v>878</v>
      </c>
      <c r="C101" s="156">
        <v>234000</v>
      </c>
      <c r="D101" s="156">
        <v>234000</v>
      </c>
      <c r="E101" s="145"/>
      <c r="F101" s="86"/>
    </row>
    <row r="102" spans="1:6" ht="47.25">
      <c r="A102" s="126" t="s">
        <v>879</v>
      </c>
      <c r="B102" s="157" t="s">
        <v>555</v>
      </c>
      <c r="C102" s="156">
        <v>100000</v>
      </c>
      <c r="D102" s="156">
        <v>100000</v>
      </c>
      <c r="E102" s="145"/>
      <c r="F102" s="84"/>
    </row>
    <row r="103" spans="1:6" ht="63">
      <c r="A103" s="126" t="s">
        <v>880</v>
      </c>
      <c r="B103" s="157" t="s">
        <v>505</v>
      </c>
      <c r="C103" s="156">
        <v>100000</v>
      </c>
      <c r="D103" s="156">
        <v>100000</v>
      </c>
      <c r="E103" s="145"/>
      <c r="F103" s="86"/>
    </row>
    <row r="104" spans="1:6" ht="126">
      <c r="A104" s="126" t="s">
        <v>881</v>
      </c>
      <c r="B104" s="157" t="s">
        <v>556</v>
      </c>
      <c r="C104" s="156">
        <v>580000</v>
      </c>
      <c r="D104" s="156">
        <v>575000</v>
      </c>
      <c r="E104" s="145"/>
      <c r="F104" s="84"/>
    </row>
    <row r="105" spans="1:6" ht="78.75">
      <c r="A105" s="126" t="s">
        <v>882</v>
      </c>
      <c r="B105" s="157" t="s">
        <v>557</v>
      </c>
      <c r="C105" s="156">
        <v>580000</v>
      </c>
      <c r="D105" s="156">
        <v>575000</v>
      </c>
      <c r="E105" s="145"/>
      <c r="F105" s="86"/>
    </row>
    <row r="106" spans="1:6" ht="15.75">
      <c r="A106" s="126" t="s">
        <v>883</v>
      </c>
      <c r="B106" s="157" t="s">
        <v>558</v>
      </c>
      <c r="C106" s="156">
        <v>295000</v>
      </c>
      <c r="D106" s="156">
        <v>295000</v>
      </c>
      <c r="E106" s="145"/>
      <c r="F106" s="84"/>
    </row>
    <row r="107" spans="1:6" ht="47.25">
      <c r="A107" s="126" t="s">
        <v>884</v>
      </c>
      <c r="B107" s="157" t="s">
        <v>559</v>
      </c>
      <c r="C107" s="156">
        <v>95000</v>
      </c>
      <c r="D107" s="156">
        <v>95000</v>
      </c>
      <c r="E107" s="145"/>
      <c r="F107" s="86"/>
    </row>
    <row r="108" spans="1:6" ht="63">
      <c r="A108" s="126" t="s">
        <v>885</v>
      </c>
      <c r="B108" s="157" t="s">
        <v>560</v>
      </c>
      <c r="C108" s="156">
        <v>95000</v>
      </c>
      <c r="D108" s="156">
        <v>95000</v>
      </c>
      <c r="E108" s="145"/>
      <c r="F108" s="86"/>
    </row>
    <row r="109" spans="1:6" ht="78.75">
      <c r="A109" s="126" t="s">
        <v>886</v>
      </c>
      <c r="B109" s="157" t="s">
        <v>887</v>
      </c>
      <c r="C109" s="156">
        <v>200000</v>
      </c>
      <c r="D109" s="156">
        <v>200000</v>
      </c>
      <c r="E109" s="145"/>
      <c r="F109" s="86"/>
    </row>
    <row r="110" spans="1:6" ht="78.75">
      <c r="A110" s="126" t="s">
        <v>888</v>
      </c>
      <c r="B110" s="157" t="s">
        <v>561</v>
      </c>
      <c r="C110" s="156">
        <v>200000</v>
      </c>
      <c r="D110" s="156">
        <v>200000</v>
      </c>
      <c r="E110" s="145"/>
      <c r="F110" s="86"/>
    </row>
    <row r="111" spans="1:6" ht="15.75">
      <c r="A111" s="126" t="s">
        <v>895</v>
      </c>
      <c r="B111" s="157" t="s">
        <v>256</v>
      </c>
      <c r="C111" s="156">
        <v>10499000</v>
      </c>
      <c r="D111" s="156">
        <v>4813000</v>
      </c>
      <c r="E111" s="145"/>
      <c r="F111" s="86"/>
    </row>
    <row r="112" spans="1:6" ht="15.75">
      <c r="A112" s="126" t="s">
        <v>896</v>
      </c>
      <c r="B112" s="157" t="s">
        <v>318</v>
      </c>
      <c r="C112" s="156">
        <v>10499000</v>
      </c>
      <c r="D112" s="156">
        <v>4813000</v>
      </c>
      <c r="E112" s="145"/>
      <c r="F112" s="84"/>
    </row>
    <row r="113" spans="1:6" ht="31.5">
      <c r="A113" s="126" t="s">
        <v>897</v>
      </c>
      <c r="B113" s="157" t="s">
        <v>205</v>
      </c>
      <c r="C113" s="156">
        <v>10499000</v>
      </c>
      <c r="D113" s="156">
        <v>4813000</v>
      </c>
      <c r="E113" s="145"/>
      <c r="F113" s="86"/>
    </row>
    <row r="114" spans="1:6" ht="15.75">
      <c r="A114" s="188" t="s">
        <v>303</v>
      </c>
      <c r="B114" s="189" t="s">
        <v>259</v>
      </c>
      <c r="C114" s="164">
        <f>C115</f>
        <v>1157485894.5900002</v>
      </c>
      <c r="D114" s="164">
        <f>D115</f>
        <v>1159565336.6200001</v>
      </c>
      <c r="E114" s="145"/>
      <c r="F114" s="86"/>
    </row>
    <row r="115" spans="1:6" ht="47.25">
      <c r="A115" s="188" t="s">
        <v>71</v>
      </c>
      <c r="B115" s="189" t="s">
        <v>217</v>
      </c>
      <c r="C115" s="164">
        <f>C116+C134+C162+C119</f>
        <v>1157485894.5900002</v>
      </c>
      <c r="D115" s="164">
        <f>D116+D134+D162+D119</f>
        <v>1159565336.6200001</v>
      </c>
      <c r="E115" s="145"/>
      <c r="F115" s="86"/>
    </row>
    <row r="116" spans="1:6" ht="31.5">
      <c r="A116" s="188" t="s">
        <v>228</v>
      </c>
      <c r="B116" s="189" t="s">
        <v>237</v>
      </c>
      <c r="C116" s="164">
        <f>C117</f>
        <v>33110600</v>
      </c>
      <c r="D116" s="164">
        <f>D117</f>
        <v>25332100</v>
      </c>
      <c r="E116" s="145"/>
      <c r="F116" s="86"/>
    </row>
    <row r="117" spans="1:6" ht="15.75">
      <c r="A117" s="127" t="s">
        <v>227</v>
      </c>
      <c r="B117" s="189" t="s">
        <v>346</v>
      </c>
      <c r="C117" s="164">
        <f>C118</f>
        <v>33110600</v>
      </c>
      <c r="D117" s="164">
        <f>D118</f>
        <v>25332100</v>
      </c>
      <c r="E117" s="145"/>
      <c r="F117" s="86"/>
    </row>
    <row r="118" spans="1:5" ht="31.5">
      <c r="A118" s="127" t="s">
        <v>412</v>
      </c>
      <c r="B118" s="189" t="s">
        <v>323</v>
      </c>
      <c r="C118" s="164">
        <v>33110600</v>
      </c>
      <c r="D118" s="164">
        <v>25332100</v>
      </c>
      <c r="E118" s="145"/>
    </row>
    <row r="119" spans="1:4" ht="31.5">
      <c r="A119" s="188" t="s">
        <v>229</v>
      </c>
      <c r="B119" s="189" t="s">
        <v>285</v>
      </c>
      <c r="C119" s="164">
        <f>C121+C128+C122+C125+C127+C123+C126</f>
        <v>187528764.67</v>
      </c>
      <c r="D119" s="164">
        <f>D121+D128+D122+D125+D127+D123+D126+D124</f>
        <v>196825514.55</v>
      </c>
    </row>
    <row r="120" spans="1:4" ht="130.5" customHeight="1">
      <c r="A120" s="126" t="s">
        <v>511</v>
      </c>
      <c r="B120" s="61" t="s">
        <v>506</v>
      </c>
      <c r="C120" s="164">
        <f>C121</f>
        <v>62490000</v>
      </c>
      <c r="D120" s="164">
        <f>D121</f>
        <v>68908000</v>
      </c>
    </row>
    <row r="121" spans="1:4" ht="146.25" customHeight="1">
      <c r="A121" s="126" t="s">
        <v>413</v>
      </c>
      <c r="B121" s="61" t="s">
        <v>683</v>
      </c>
      <c r="C121" s="164">
        <v>62490000</v>
      </c>
      <c r="D121" s="164">
        <v>68908000</v>
      </c>
    </row>
    <row r="122" spans="1:4" ht="63">
      <c r="A122" s="188" t="s">
        <v>414</v>
      </c>
      <c r="B122" s="128" t="s">
        <v>957</v>
      </c>
      <c r="C122" s="164">
        <v>308648.4</v>
      </c>
      <c r="D122" s="164">
        <v>348712.08</v>
      </c>
    </row>
    <row r="123" spans="1:4" ht="63">
      <c r="A123" s="126" t="s">
        <v>553</v>
      </c>
      <c r="B123" s="61" t="s">
        <v>554</v>
      </c>
      <c r="C123" s="164">
        <v>45642901.5</v>
      </c>
      <c r="D123" s="164">
        <v>46789088</v>
      </c>
    </row>
    <row r="124" spans="1:4" ht="63">
      <c r="A124" s="141" t="s">
        <v>695</v>
      </c>
      <c r="B124" s="61" t="s">
        <v>699</v>
      </c>
      <c r="C124" s="164">
        <v>0</v>
      </c>
      <c r="D124" s="164">
        <v>20123.1</v>
      </c>
    </row>
    <row r="125" spans="1:4" ht="31.5">
      <c r="A125" s="126" t="s">
        <v>415</v>
      </c>
      <c r="B125" s="61" t="s">
        <v>477</v>
      </c>
      <c r="C125" s="164">
        <v>7838870</v>
      </c>
      <c r="D125" s="164">
        <v>7818930</v>
      </c>
    </row>
    <row r="126" spans="1:4" ht="31.5">
      <c r="A126" s="141" t="s">
        <v>522</v>
      </c>
      <c r="B126" s="61" t="s">
        <v>700</v>
      </c>
      <c r="C126" s="164">
        <v>435717.57</v>
      </c>
      <c r="D126" s="164">
        <v>435717.57</v>
      </c>
    </row>
    <row r="127" spans="1:4" ht="31.5">
      <c r="A127" s="127" t="s">
        <v>512</v>
      </c>
      <c r="B127" s="128" t="s">
        <v>694</v>
      </c>
      <c r="C127" s="164">
        <v>2594044.4</v>
      </c>
      <c r="D127" s="164">
        <v>1125905</v>
      </c>
    </row>
    <row r="128" spans="1:4" ht="15.75">
      <c r="A128" s="188" t="s">
        <v>417</v>
      </c>
      <c r="B128" s="128" t="s">
        <v>235</v>
      </c>
      <c r="C128" s="164">
        <f>C131+C129+C130+C132+C133</f>
        <v>68218582.8</v>
      </c>
      <c r="D128" s="164">
        <f>D131+D129+D130+D132+D133</f>
        <v>71379038.8</v>
      </c>
    </row>
    <row r="129" spans="1:4" ht="131.25" customHeight="1">
      <c r="A129" s="126" t="s">
        <v>418</v>
      </c>
      <c r="B129" s="61" t="s">
        <v>408</v>
      </c>
      <c r="C129" s="164">
        <v>28470000</v>
      </c>
      <c r="D129" s="164">
        <v>29441300</v>
      </c>
    </row>
    <row r="130" spans="1:4" ht="99.75" customHeight="1">
      <c r="A130" s="126" t="s">
        <v>419</v>
      </c>
      <c r="B130" s="61" t="s">
        <v>684</v>
      </c>
      <c r="C130" s="164">
        <v>23431000</v>
      </c>
      <c r="D130" s="164">
        <v>24087600</v>
      </c>
    </row>
    <row r="131" spans="1:4" ht="83.25" customHeight="1">
      <c r="A131" s="126" t="s">
        <v>420</v>
      </c>
      <c r="B131" s="61" t="s">
        <v>479</v>
      </c>
      <c r="C131" s="164">
        <v>10334221.8</v>
      </c>
      <c r="D131" s="164">
        <v>10334221.8</v>
      </c>
    </row>
    <row r="132" spans="1:4" ht="47.25">
      <c r="A132" s="126" t="s">
        <v>475</v>
      </c>
      <c r="B132" s="61" t="s">
        <v>476</v>
      </c>
      <c r="C132" s="164">
        <v>4794000</v>
      </c>
      <c r="D132" s="164">
        <v>5997790</v>
      </c>
    </row>
    <row r="133" spans="1:4" ht="78.75">
      <c r="A133" s="126" t="s">
        <v>997</v>
      </c>
      <c r="B133" s="61" t="s">
        <v>998</v>
      </c>
      <c r="C133" s="164">
        <v>1189361</v>
      </c>
      <c r="D133" s="164">
        <v>1518127</v>
      </c>
    </row>
    <row r="134" spans="1:4" ht="31.5">
      <c r="A134" s="188" t="s">
        <v>451</v>
      </c>
      <c r="B134" s="189" t="s">
        <v>236</v>
      </c>
      <c r="C134" s="164">
        <f>C135+C158+C159+C161+C160</f>
        <v>891158831.9200001</v>
      </c>
      <c r="D134" s="164">
        <f>D135+D158+D159+D161+D160</f>
        <v>891720024.07</v>
      </c>
    </row>
    <row r="135" spans="1:4" ht="47.25">
      <c r="A135" s="127" t="s">
        <v>422</v>
      </c>
      <c r="B135" s="190" t="s">
        <v>230</v>
      </c>
      <c r="C135" s="164">
        <f>C141+C142+C143+C144+C145+C146+C147+C148+C149+C151+C152+C153+C154+C136+C137+C138+C139+C140+C150+C156+C155+C157</f>
        <v>858038411.09</v>
      </c>
      <c r="D135" s="164">
        <f>D141+D142+D143+D144+D145+D146+D147+D148+D149+D151+D152+D153+D154+D136+D137+D138+D139+D140+D150+D156+D155+D157</f>
        <v>858517503.24</v>
      </c>
    </row>
    <row r="136" spans="1:6" ht="258" customHeight="1">
      <c r="A136" s="126" t="s">
        <v>423</v>
      </c>
      <c r="B136" s="61" t="s">
        <v>104</v>
      </c>
      <c r="C136" s="164">
        <v>223241500</v>
      </c>
      <c r="D136" s="164">
        <v>223245000</v>
      </c>
      <c r="F136" s="191"/>
    </row>
    <row r="137" spans="1:4" ht="252">
      <c r="A137" s="126" t="s">
        <v>424</v>
      </c>
      <c r="B137" s="61" t="s">
        <v>231</v>
      </c>
      <c r="C137" s="164">
        <v>2555300</v>
      </c>
      <c r="D137" s="164">
        <v>2555300</v>
      </c>
    </row>
    <row r="138" spans="1:4" ht="236.25">
      <c r="A138" s="126" t="s">
        <v>425</v>
      </c>
      <c r="B138" s="61" t="s">
        <v>105</v>
      </c>
      <c r="C138" s="164">
        <v>371717235</v>
      </c>
      <c r="D138" s="164">
        <v>371717235</v>
      </c>
    </row>
    <row r="139" spans="1:4" ht="236.25">
      <c r="A139" s="126" t="s">
        <v>426</v>
      </c>
      <c r="B139" s="61" t="s">
        <v>232</v>
      </c>
      <c r="C139" s="164">
        <v>15916500</v>
      </c>
      <c r="D139" s="164">
        <v>15916500</v>
      </c>
    </row>
    <row r="140" spans="1:4" ht="78.75">
      <c r="A140" s="126" t="s">
        <v>427</v>
      </c>
      <c r="B140" s="61" t="s">
        <v>62</v>
      </c>
      <c r="C140" s="164">
        <v>4734600</v>
      </c>
      <c r="D140" s="164">
        <v>4734600</v>
      </c>
    </row>
    <row r="141" spans="1:4" ht="94.5">
      <c r="A141" s="126" t="s">
        <v>428</v>
      </c>
      <c r="B141" s="61" t="s">
        <v>106</v>
      </c>
      <c r="C141" s="164">
        <v>7854170.81</v>
      </c>
      <c r="D141" s="164">
        <v>7854170.81</v>
      </c>
    </row>
    <row r="142" spans="1:4" ht="99.75" customHeight="1">
      <c r="A142" s="126" t="s">
        <v>429</v>
      </c>
      <c r="B142" s="61" t="s">
        <v>64</v>
      </c>
      <c r="C142" s="164">
        <v>1329700</v>
      </c>
      <c r="D142" s="164">
        <v>1329700</v>
      </c>
    </row>
    <row r="143" spans="1:4" ht="78.75">
      <c r="A143" s="126" t="s">
        <v>430</v>
      </c>
      <c r="B143" s="61" t="s">
        <v>63</v>
      </c>
      <c r="C143" s="164">
        <v>1669400</v>
      </c>
      <c r="D143" s="164">
        <v>1669400</v>
      </c>
    </row>
    <row r="144" spans="1:4" ht="205.5" customHeight="1">
      <c r="A144" s="126" t="s">
        <v>431</v>
      </c>
      <c r="B144" s="61" t="s">
        <v>480</v>
      </c>
      <c r="C144" s="164">
        <v>547200</v>
      </c>
      <c r="D144" s="164">
        <v>547200</v>
      </c>
    </row>
    <row r="145" spans="1:6" s="191" customFormat="1" ht="94.5">
      <c r="A145" s="126" t="s">
        <v>432</v>
      </c>
      <c r="B145" s="61" t="s">
        <v>481</v>
      </c>
      <c r="C145" s="164">
        <v>592400</v>
      </c>
      <c r="D145" s="164">
        <v>592400</v>
      </c>
      <c r="E145" s="174"/>
      <c r="F145" s="174"/>
    </row>
    <row r="146" spans="1:4" ht="267.75">
      <c r="A146" s="126" t="s">
        <v>433</v>
      </c>
      <c r="B146" s="61" t="s">
        <v>234</v>
      </c>
      <c r="C146" s="164">
        <v>43595163.07</v>
      </c>
      <c r="D146" s="164">
        <v>43595163.07</v>
      </c>
    </row>
    <row r="147" spans="1:4" ht="99.75" customHeight="1">
      <c r="A147" s="126" t="s">
        <v>434</v>
      </c>
      <c r="B147" s="61" t="s">
        <v>687</v>
      </c>
      <c r="C147" s="164">
        <v>9176360.3</v>
      </c>
      <c r="D147" s="164">
        <v>9533795.5</v>
      </c>
    </row>
    <row r="148" spans="1:4" ht="113.25" customHeight="1">
      <c r="A148" s="126" t="s">
        <v>435</v>
      </c>
      <c r="B148" s="61" t="s">
        <v>482</v>
      </c>
      <c r="C148" s="164">
        <v>1096157.5</v>
      </c>
      <c r="D148" s="164">
        <v>1138904</v>
      </c>
    </row>
    <row r="149" spans="1:4" ht="115.5" customHeight="1">
      <c r="A149" s="126" t="s">
        <v>436</v>
      </c>
      <c r="B149" s="61" t="s">
        <v>689</v>
      </c>
      <c r="C149" s="164">
        <v>3442400</v>
      </c>
      <c r="D149" s="164">
        <v>3442400</v>
      </c>
    </row>
    <row r="150" spans="1:4" ht="127.5" customHeight="1">
      <c r="A150" s="126" t="s">
        <v>437</v>
      </c>
      <c r="B150" s="61" t="s">
        <v>483</v>
      </c>
      <c r="C150" s="164">
        <v>16718100</v>
      </c>
      <c r="D150" s="164">
        <v>16718100</v>
      </c>
    </row>
    <row r="151" spans="1:4" ht="126">
      <c r="A151" s="126" t="s">
        <v>438</v>
      </c>
      <c r="B151" s="61" t="s">
        <v>233</v>
      </c>
      <c r="C151" s="164">
        <v>500000</v>
      </c>
      <c r="D151" s="164">
        <v>500000</v>
      </c>
    </row>
    <row r="152" spans="1:4" ht="283.5">
      <c r="A152" s="126" t="s">
        <v>449</v>
      </c>
      <c r="B152" s="61" t="s">
        <v>65</v>
      </c>
      <c r="C152" s="164">
        <v>78456900</v>
      </c>
      <c r="D152" s="164">
        <v>78458100</v>
      </c>
    </row>
    <row r="153" spans="1:4" ht="239.25" customHeight="1">
      <c r="A153" s="126" t="s">
        <v>448</v>
      </c>
      <c r="B153" s="61" t="s">
        <v>103</v>
      </c>
      <c r="C153" s="164">
        <v>38924100</v>
      </c>
      <c r="D153" s="164">
        <v>38924100</v>
      </c>
    </row>
    <row r="154" spans="1:4" ht="80.25" customHeight="1">
      <c r="A154" s="126" t="s">
        <v>447</v>
      </c>
      <c r="B154" s="61" t="s">
        <v>685</v>
      </c>
      <c r="C154" s="192">
        <v>1594900</v>
      </c>
      <c r="D154" s="164">
        <v>1594900</v>
      </c>
    </row>
    <row r="155" spans="1:4" ht="110.25">
      <c r="A155" s="126" t="s">
        <v>474</v>
      </c>
      <c r="B155" s="61" t="s">
        <v>690</v>
      </c>
      <c r="C155" s="164">
        <v>1339800</v>
      </c>
      <c r="D155" s="164">
        <v>1339800</v>
      </c>
    </row>
    <row r="156" spans="1:4" ht="110.25">
      <c r="A156" s="126" t="s">
        <v>450</v>
      </c>
      <c r="B156" s="61" t="s">
        <v>691</v>
      </c>
      <c r="C156" s="164">
        <v>32282824.41</v>
      </c>
      <c r="D156" s="164">
        <v>32327534.86</v>
      </c>
    </row>
    <row r="157" spans="1:4" ht="115.5" customHeight="1">
      <c r="A157" s="126" t="s">
        <v>471</v>
      </c>
      <c r="B157" s="61" t="s">
        <v>692</v>
      </c>
      <c r="C157" s="164">
        <v>753700</v>
      </c>
      <c r="D157" s="164">
        <v>783200</v>
      </c>
    </row>
    <row r="158" spans="1:4" ht="94.5">
      <c r="A158" s="188" t="s">
        <v>445</v>
      </c>
      <c r="B158" s="61" t="s">
        <v>484</v>
      </c>
      <c r="C158" s="164">
        <v>21760683.37</v>
      </c>
      <c r="D158" s="164">
        <v>21760683.37</v>
      </c>
    </row>
    <row r="159" spans="1:4" ht="47.25">
      <c r="A159" s="188" t="s">
        <v>443</v>
      </c>
      <c r="B159" s="190" t="s">
        <v>340</v>
      </c>
      <c r="C159" s="164">
        <v>2402100</v>
      </c>
      <c r="D159" s="164">
        <v>2486000</v>
      </c>
    </row>
    <row r="160" spans="1:4" ht="63">
      <c r="A160" s="126" t="s">
        <v>472</v>
      </c>
      <c r="B160" s="61" t="s">
        <v>473</v>
      </c>
      <c r="C160" s="164">
        <v>15300</v>
      </c>
      <c r="D160" s="164">
        <v>13500</v>
      </c>
    </row>
    <row r="161" spans="1:4" ht="78.75">
      <c r="A161" s="127" t="s">
        <v>444</v>
      </c>
      <c r="B161" s="61" t="s">
        <v>485</v>
      </c>
      <c r="C161" s="164">
        <v>8942337.46</v>
      </c>
      <c r="D161" s="164">
        <v>8942337.46</v>
      </c>
    </row>
    <row r="162" spans="1:5" ht="15.75">
      <c r="A162" s="127" t="s">
        <v>442</v>
      </c>
      <c r="B162" s="189" t="s">
        <v>341</v>
      </c>
      <c r="C162" s="164">
        <f>C163+C164</f>
        <v>45687698</v>
      </c>
      <c r="D162" s="164">
        <f>D163+D164</f>
        <v>45687698</v>
      </c>
      <c r="E162" s="191"/>
    </row>
    <row r="163" spans="1:4" ht="78.75">
      <c r="A163" s="127" t="s">
        <v>441</v>
      </c>
      <c r="B163" s="61" t="s">
        <v>562</v>
      </c>
      <c r="C163" s="164">
        <v>3374000</v>
      </c>
      <c r="D163" s="164">
        <v>3374000</v>
      </c>
    </row>
    <row r="164" spans="1:4" ht="69.75" customHeight="1">
      <c r="A164" s="126" t="s">
        <v>526</v>
      </c>
      <c r="B164" s="61" t="s">
        <v>527</v>
      </c>
      <c r="C164" s="164">
        <v>42313698</v>
      </c>
      <c r="D164" s="164">
        <v>42313698</v>
      </c>
    </row>
    <row r="165" spans="1:4" ht="15.75">
      <c r="A165" s="193"/>
      <c r="B165" s="194" t="s">
        <v>266</v>
      </c>
      <c r="C165" s="169">
        <f>C114+C15</f>
        <v>1905320894.5900002</v>
      </c>
      <c r="D165" s="169">
        <f>D114+D15</f>
        <v>1936545336.6200001</v>
      </c>
    </row>
    <row r="167" spans="1:4" ht="15.75">
      <c r="A167" s="368" t="s">
        <v>930</v>
      </c>
      <c r="B167" s="368"/>
      <c r="C167" s="368"/>
      <c r="D167" s="368"/>
    </row>
  </sheetData>
  <sheetProtection/>
  <mergeCells count="13">
    <mergeCell ref="A167:D167"/>
    <mergeCell ref="A1:D1"/>
    <mergeCell ref="A2:D2"/>
    <mergeCell ref="A4:D4"/>
    <mergeCell ref="A11:D11"/>
    <mergeCell ref="A5:D5"/>
    <mergeCell ref="A10:D10"/>
    <mergeCell ref="A8:D8"/>
    <mergeCell ref="A6:D6"/>
    <mergeCell ref="A7:D7"/>
    <mergeCell ref="C12:D12"/>
    <mergeCell ref="C13:D13"/>
    <mergeCell ref="A3:D3"/>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abColor rgb="FF92D050"/>
  </sheetPr>
  <dimension ref="A1:E776"/>
  <sheetViews>
    <sheetView zoomScalePageLayoutView="0" workbookViewId="0" topLeftCell="A487">
      <selection activeCell="F313" sqref="F1:P16384"/>
    </sheetView>
  </sheetViews>
  <sheetFormatPr defaultColWidth="9.00390625" defaultRowHeight="12.75"/>
  <cols>
    <col min="1" max="1" width="68.125" style="22" customWidth="1"/>
    <col min="2" max="2" width="6.125" style="319" customWidth="1"/>
    <col min="3" max="3" width="15.75390625" style="319" customWidth="1"/>
    <col min="4" max="4" width="5.00390625" style="319" customWidth="1"/>
    <col min="5" max="5" width="18.375" style="346" customWidth="1"/>
    <col min="6" max="16384" width="9.125" style="18" customWidth="1"/>
  </cols>
  <sheetData>
    <row r="1" spans="1:5" s="317" customFormat="1" ht="15">
      <c r="A1" s="118"/>
      <c r="B1" s="372" t="s">
        <v>766</v>
      </c>
      <c r="C1" s="372"/>
      <c r="D1" s="372"/>
      <c r="E1" s="372"/>
    </row>
    <row r="2" spans="1:5" s="317" customFormat="1" ht="15">
      <c r="A2" s="118"/>
      <c r="B2" s="372" t="s">
        <v>291</v>
      </c>
      <c r="C2" s="372"/>
      <c r="D2" s="372"/>
      <c r="E2" s="372"/>
    </row>
    <row r="3" spans="1:5" s="317" customFormat="1" ht="15">
      <c r="A3" s="118"/>
      <c r="B3" s="372" t="s">
        <v>292</v>
      </c>
      <c r="C3" s="372"/>
      <c r="D3" s="372"/>
      <c r="E3" s="372"/>
    </row>
    <row r="4" spans="1:5" s="317" customFormat="1" ht="15">
      <c r="A4" s="118"/>
      <c r="B4" s="372" t="s">
        <v>261</v>
      </c>
      <c r="C4" s="372"/>
      <c r="D4" s="372"/>
      <c r="E4" s="372"/>
    </row>
    <row r="5" spans="1:5" s="317" customFormat="1" ht="15">
      <c r="A5" s="118"/>
      <c r="B5" s="373" t="s">
        <v>1098</v>
      </c>
      <c r="C5" s="373"/>
      <c r="D5" s="373"/>
      <c r="E5" s="373"/>
    </row>
    <row r="6" spans="1:5" s="317" customFormat="1" ht="15">
      <c r="A6" s="118"/>
      <c r="B6" s="373" t="s">
        <v>1113</v>
      </c>
      <c r="C6" s="373"/>
      <c r="D6" s="373"/>
      <c r="E6" s="373"/>
    </row>
    <row r="7" spans="1:5" s="317" customFormat="1" ht="15">
      <c r="A7" s="118"/>
      <c r="B7" s="373" t="s">
        <v>1297</v>
      </c>
      <c r="C7" s="373"/>
      <c r="D7" s="373"/>
      <c r="E7" s="373"/>
    </row>
    <row r="8" spans="1:5" s="317" customFormat="1" ht="15">
      <c r="A8" s="118"/>
      <c r="B8" s="318"/>
      <c r="C8" s="9"/>
      <c r="D8" s="9"/>
      <c r="E8" s="9"/>
    </row>
    <row r="9" spans="1:5" s="317" customFormat="1" ht="15">
      <c r="A9" s="118"/>
      <c r="B9" s="373"/>
      <c r="C9" s="373"/>
      <c r="D9" s="373"/>
      <c r="E9" s="373"/>
    </row>
    <row r="10" spans="1:5" ht="66.75" customHeight="1">
      <c r="A10" s="360" t="s">
        <v>701</v>
      </c>
      <c r="B10" s="360"/>
      <c r="C10" s="360"/>
      <c r="D10" s="360"/>
      <c r="E10" s="360"/>
    </row>
    <row r="11" spans="1:5" ht="19.5" customHeight="1">
      <c r="A11" s="316"/>
      <c r="B11" s="316"/>
      <c r="C11" s="316"/>
      <c r="D11" s="316"/>
      <c r="E11" s="316"/>
    </row>
    <row r="12" spans="4:5" ht="15.75">
      <c r="D12" s="371" t="s">
        <v>696</v>
      </c>
      <c r="E12" s="371"/>
    </row>
    <row r="13" spans="1:5" s="16" customFormat="1" ht="15.75">
      <c r="A13" s="1" t="s">
        <v>278</v>
      </c>
      <c r="B13" s="10" t="s">
        <v>8</v>
      </c>
      <c r="C13" s="10" t="s">
        <v>242</v>
      </c>
      <c r="D13" s="10" t="s">
        <v>9</v>
      </c>
      <c r="E13" s="320" t="s">
        <v>264</v>
      </c>
    </row>
    <row r="14" spans="1:5" s="16" customFormat="1" ht="15.75">
      <c r="A14" s="1">
        <v>1</v>
      </c>
      <c r="B14" s="321">
        <v>2</v>
      </c>
      <c r="C14" s="10">
        <v>3</v>
      </c>
      <c r="D14" s="10">
        <v>4</v>
      </c>
      <c r="E14" s="320">
        <v>5</v>
      </c>
    </row>
    <row r="15" spans="1:5" s="324" customFormat="1" ht="15.75">
      <c r="A15" s="17" t="s">
        <v>10</v>
      </c>
      <c r="B15" s="322" t="s">
        <v>267</v>
      </c>
      <c r="C15" s="322"/>
      <c r="D15" s="322"/>
      <c r="E15" s="323">
        <f>E16+E23+E48+E53+E38+E43</f>
        <v>149937729.29</v>
      </c>
    </row>
    <row r="16" spans="1:5" s="324" customFormat="1" ht="45.75" customHeight="1">
      <c r="A16" s="2" t="s">
        <v>349</v>
      </c>
      <c r="B16" s="325" t="s">
        <v>29</v>
      </c>
      <c r="C16" s="322"/>
      <c r="D16" s="322"/>
      <c r="E16" s="326">
        <f>E19</f>
        <v>4965500</v>
      </c>
    </row>
    <row r="17" spans="1:5" s="324" customFormat="1" ht="47.25">
      <c r="A17" s="2" t="s">
        <v>728</v>
      </c>
      <c r="B17" s="325" t="s">
        <v>29</v>
      </c>
      <c r="C17" s="325" t="s">
        <v>163</v>
      </c>
      <c r="D17" s="322"/>
      <c r="E17" s="326">
        <f>E18</f>
        <v>4965500</v>
      </c>
    </row>
    <row r="18" spans="1:5" s="324" customFormat="1" ht="47.25">
      <c r="A18" s="2" t="s">
        <v>164</v>
      </c>
      <c r="B18" s="325" t="s">
        <v>29</v>
      </c>
      <c r="C18" s="325" t="s">
        <v>165</v>
      </c>
      <c r="D18" s="322"/>
      <c r="E18" s="326">
        <f>E19</f>
        <v>4965500</v>
      </c>
    </row>
    <row r="19" spans="1:5" s="324" customFormat="1" ht="15.75">
      <c r="A19" s="2" t="s">
        <v>351</v>
      </c>
      <c r="B19" s="325" t="s">
        <v>29</v>
      </c>
      <c r="C19" s="325" t="s">
        <v>166</v>
      </c>
      <c r="D19" s="325"/>
      <c r="E19" s="326">
        <f>E20+E21+E22</f>
        <v>4965500</v>
      </c>
    </row>
    <row r="20" spans="1:5" s="324" customFormat="1" ht="63">
      <c r="A20" s="2" t="s">
        <v>324</v>
      </c>
      <c r="B20" s="325" t="s">
        <v>29</v>
      </c>
      <c r="C20" s="325" t="s">
        <v>166</v>
      </c>
      <c r="D20" s="325" t="s">
        <v>325</v>
      </c>
      <c r="E20" s="326">
        <v>3994500</v>
      </c>
    </row>
    <row r="21" spans="1:5" s="324" customFormat="1" ht="31.5">
      <c r="A21" s="2" t="s">
        <v>350</v>
      </c>
      <c r="B21" s="325" t="s">
        <v>29</v>
      </c>
      <c r="C21" s="325" t="s">
        <v>166</v>
      </c>
      <c r="D21" s="325" t="s">
        <v>326</v>
      </c>
      <c r="E21" s="326">
        <v>723000</v>
      </c>
    </row>
    <row r="22" spans="1:5" s="324" customFormat="1" ht="15.75">
      <c r="A22" s="2" t="s">
        <v>327</v>
      </c>
      <c r="B22" s="325" t="s">
        <v>29</v>
      </c>
      <c r="C22" s="325" t="s">
        <v>166</v>
      </c>
      <c r="D22" s="325" t="s">
        <v>328</v>
      </c>
      <c r="E22" s="326">
        <v>248000</v>
      </c>
    </row>
    <row r="23" spans="1:5" ht="47.25">
      <c r="A23" s="2" t="s">
        <v>299</v>
      </c>
      <c r="B23" s="325" t="s">
        <v>11</v>
      </c>
      <c r="C23" s="325"/>
      <c r="D23" s="325"/>
      <c r="E23" s="326">
        <f>E24+E30</f>
        <v>107884000</v>
      </c>
    </row>
    <row r="24" spans="1:5" ht="47.25">
      <c r="A24" s="2" t="s">
        <v>69</v>
      </c>
      <c r="B24" s="325" t="s">
        <v>11</v>
      </c>
      <c r="C24" s="325" t="s">
        <v>139</v>
      </c>
      <c r="D24" s="325"/>
      <c r="E24" s="326">
        <f>E25</f>
        <v>21715000</v>
      </c>
    </row>
    <row r="25" spans="1:5" ht="78.75">
      <c r="A25" s="2" t="s">
        <v>1150</v>
      </c>
      <c r="B25" s="325" t="s">
        <v>11</v>
      </c>
      <c r="C25" s="325" t="s">
        <v>141</v>
      </c>
      <c r="D25" s="325"/>
      <c r="E25" s="326">
        <f>E26</f>
        <v>21715000</v>
      </c>
    </row>
    <row r="26" spans="1:5" ht="15.75">
      <c r="A26" s="2" t="s">
        <v>351</v>
      </c>
      <c r="B26" s="325" t="s">
        <v>11</v>
      </c>
      <c r="C26" s="325" t="s">
        <v>222</v>
      </c>
      <c r="D26" s="325"/>
      <c r="E26" s="326">
        <f>E27+E28+E29</f>
        <v>21715000</v>
      </c>
    </row>
    <row r="27" spans="1:5" ht="63">
      <c r="A27" s="2" t="s">
        <v>324</v>
      </c>
      <c r="B27" s="325" t="s">
        <v>11</v>
      </c>
      <c r="C27" s="325" t="s">
        <v>222</v>
      </c>
      <c r="D27" s="325" t="s">
        <v>325</v>
      </c>
      <c r="E27" s="326">
        <v>19715600</v>
      </c>
    </row>
    <row r="28" spans="1:5" ht="31.5">
      <c r="A28" s="2" t="s">
        <v>350</v>
      </c>
      <c r="B28" s="325" t="s">
        <v>11</v>
      </c>
      <c r="C28" s="325" t="s">
        <v>222</v>
      </c>
      <c r="D28" s="325" t="s">
        <v>326</v>
      </c>
      <c r="E28" s="326">
        <v>1994400</v>
      </c>
    </row>
    <row r="29" spans="1:5" ht="15.75">
      <c r="A29" s="2" t="s">
        <v>327</v>
      </c>
      <c r="B29" s="325" t="s">
        <v>11</v>
      </c>
      <c r="C29" s="325" t="s">
        <v>222</v>
      </c>
      <c r="D29" s="325" t="s">
        <v>328</v>
      </c>
      <c r="E29" s="326">
        <v>5000</v>
      </c>
    </row>
    <row r="30" spans="1:5" ht="47.25">
      <c r="A30" s="2" t="s">
        <v>728</v>
      </c>
      <c r="B30" s="325" t="s">
        <v>11</v>
      </c>
      <c r="C30" s="325" t="s">
        <v>163</v>
      </c>
      <c r="D30" s="325"/>
      <c r="E30" s="326">
        <f>E31</f>
        <v>86169000</v>
      </c>
    </row>
    <row r="31" spans="1:5" ht="47.25">
      <c r="A31" s="2" t="s">
        <v>729</v>
      </c>
      <c r="B31" s="325" t="s">
        <v>11</v>
      </c>
      <c r="C31" s="325" t="s">
        <v>167</v>
      </c>
      <c r="D31" s="325"/>
      <c r="E31" s="326">
        <f>E32+E36</f>
        <v>86169000</v>
      </c>
    </row>
    <row r="32" spans="1:5" ht="24" customHeight="1">
      <c r="A32" s="2" t="s">
        <v>351</v>
      </c>
      <c r="B32" s="325" t="s">
        <v>11</v>
      </c>
      <c r="C32" s="325" t="s">
        <v>168</v>
      </c>
      <c r="D32" s="325"/>
      <c r="E32" s="326">
        <f>E33+E34+E35</f>
        <v>82798000</v>
      </c>
    </row>
    <row r="33" spans="1:5" ht="63">
      <c r="A33" s="2" t="s">
        <v>324</v>
      </c>
      <c r="B33" s="325" t="s">
        <v>11</v>
      </c>
      <c r="C33" s="325" t="s">
        <v>168</v>
      </c>
      <c r="D33" s="325" t="s">
        <v>325</v>
      </c>
      <c r="E33" s="326">
        <v>64861000</v>
      </c>
    </row>
    <row r="34" spans="1:5" ht="31.5">
      <c r="A34" s="2" t="s">
        <v>350</v>
      </c>
      <c r="B34" s="325" t="s">
        <v>11</v>
      </c>
      <c r="C34" s="325" t="s">
        <v>168</v>
      </c>
      <c r="D34" s="325" t="s">
        <v>326</v>
      </c>
      <c r="E34" s="326">
        <v>17467000</v>
      </c>
    </row>
    <row r="35" spans="1:5" ht="15.75">
      <c r="A35" s="2" t="s">
        <v>327</v>
      </c>
      <c r="B35" s="325" t="s">
        <v>11</v>
      </c>
      <c r="C35" s="325" t="s">
        <v>168</v>
      </c>
      <c r="D35" s="325" t="s">
        <v>328</v>
      </c>
      <c r="E35" s="326">
        <v>470000</v>
      </c>
    </row>
    <row r="36" spans="1:5" ht="31.5">
      <c r="A36" s="2" t="s">
        <v>30</v>
      </c>
      <c r="B36" s="325" t="s">
        <v>11</v>
      </c>
      <c r="C36" s="325" t="s">
        <v>169</v>
      </c>
      <c r="D36" s="325"/>
      <c r="E36" s="326">
        <f>E37</f>
        <v>3371000</v>
      </c>
    </row>
    <row r="37" spans="1:5" ht="63">
      <c r="A37" s="2" t="s">
        <v>324</v>
      </c>
      <c r="B37" s="325" t="s">
        <v>11</v>
      </c>
      <c r="C37" s="325" t="s">
        <v>169</v>
      </c>
      <c r="D37" s="325" t="s">
        <v>325</v>
      </c>
      <c r="E37" s="326">
        <v>3371000</v>
      </c>
    </row>
    <row r="38" spans="1:5" ht="15.75">
      <c r="A38" s="2" t="s">
        <v>454</v>
      </c>
      <c r="B38" s="325" t="s">
        <v>453</v>
      </c>
      <c r="C38" s="325"/>
      <c r="D38" s="325"/>
      <c r="E38" s="326">
        <f>E40</f>
        <v>377700</v>
      </c>
    </row>
    <row r="39" spans="1:5" ht="47.25">
      <c r="A39" s="2" t="s">
        <v>728</v>
      </c>
      <c r="B39" s="325" t="s">
        <v>453</v>
      </c>
      <c r="C39" s="325" t="s">
        <v>163</v>
      </c>
      <c r="D39" s="325"/>
      <c r="E39" s="326">
        <f>E40</f>
        <v>377700</v>
      </c>
    </row>
    <row r="40" spans="1:5" ht="47.25">
      <c r="A40" s="2" t="s">
        <v>730</v>
      </c>
      <c r="B40" s="325" t="s">
        <v>453</v>
      </c>
      <c r="C40" s="325" t="s">
        <v>170</v>
      </c>
      <c r="D40" s="325"/>
      <c r="E40" s="326">
        <f>E41</f>
        <v>377700</v>
      </c>
    </row>
    <row r="41" spans="1:5" ht="47.25">
      <c r="A41" s="2" t="s">
        <v>455</v>
      </c>
      <c r="B41" s="325" t="s">
        <v>453</v>
      </c>
      <c r="C41" s="325" t="s">
        <v>456</v>
      </c>
      <c r="D41" s="325"/>
      <c r="E41" s="326">
        <f>E42</f>
        <v>377700</v>
      </c>
    </row>
    <row r="42" spans="1:5" ht="31.5">
      <c r="A42" s="2" t="s">
        <v>350</v>
      </c>
      <c r="B42" s="325" t="s">
        <v>453</v>
      </c>
      <c r="C42" s="325" t="s">
        <v>456</v>
      </c>
      <c r="D42" s="325" t="s">
        <v>326</v>
      </c>
      <c r="E42" s="326">
        <v>377700</v>
      </c>
    </row>
    <row r="43" spans="1:5" ht="15.75">
      <c r="A43" s="2" t="s">
        <v>1196</v>
      </c>
      <c r="B43" s="325" t="s">
        <v>1197</v>
      </c>
      <c r="C43" s="325"/>
      <c r="D43" s="325"/>
      <c r="E43" s="326">
        <f>E44</f>
        <v>884000</v>
      </c>
    </row>
    <row r="44" spans="1:5" ht="47.25">
      <c r="A44" s="2" t="s">
        <v>728</v>
      </c>
      <c r="B44" s="325" t="s">
        <v>1197</v>
      </c>
      <c r="C44" s="325" t="s">
        <v>163</v>
      </c>
      <c r="D44" s="325"/>
      <c r="E44" s="326">
        <f>E45</f>
        <v>884000</v>
      </c>
    </row>
    <row r="45" spans="1:5" ht="31.5">
      <c r="A45" s="2" t="s">
        <v>1198</v>
      </c>
      <c r="B45" s="325" t="s">
        <v>1197</v>
      </c>
      <c r="C45" s="325" t="s">
        <v>457</v>
      </c>
      <c r="D45" s="325"/>
      <c r="E45" s="326">
        <f>E46</f>
        <v>884000</v>
      </c>
    </row>
    <row r="46" spans="1:5" ht="31.5">
      <c r="A46" s="2" t="s">
        <v>1199</v>
      </c>
      <c r="B46" s="325" t="s">
        <v>1197</v>
      </c>
      <c r="C46" s="325" t="s">
        <v>1200</v>
      </c>
      <c r="D46" s="325"/>
      <c r="E46" s="326">
        <f>E47</f>
        <v>884000</v>
      </c>
    </row>
    <row r="47" spans="1:5" ht="15.75">
      <c r="A47" s="2" t="s">
        <v>327</v>
      </c>
      <c r="B47" s="325" t="s">
        <v>1197</v>
      </c>
      <c r="C47" s="325" t="s">
        <v>1200</v>
      </c>
      <c r="D47" s="325" t="s">
        <v>328</v>
      </c>
      <c r="E47" s="326">
        <v>884000</v>
      </c>
    </row>
    <row r="48" spans="1:5" ht="15.75">
      <c r="A48" s="2" t="s">
        <v>276</v>
      </c>
      <c r="B48" s="325" t="s">
        <v>76</v>
      </c>
      <c r="C48" s="325"/>
      <c r="D48" s="325"/>
      <c r="E48" s="326">
        <f>E49</f>
        <v>1000000</v>
      </c>
    </row>
    <row r="49" spans="1:5" ht="63">
      <c r="A49" s="2" t="s">
        <v>187</v>
      </c>
      <c r="B49" s="325" t="s">
        <v>76</v>
      </c>
      <c r="C49" s="325" t="s">
        <v>188</v>
      </c>
      <c r="D49" s="325"/>
      <c r="E49" s="326">
        <f>E50</f>
        <v>1000000</v>
      </c>
    </row>
    <row r="50" spans="1:5" ht="63">
      <c r="A50" s="2" t="s">
        <v>537</v>
      </c>
      <c r="B50" s="325" t="s">
        <v>76</v>
      </c>
      <c r="C50" s="325" t="s">
        <v>191</v>
      </c>
      <c r="D50" s="325"/>
      <c r="E50" s="326">
        <f>E51</f>
        <v>1000000</v>
      </c>
    </row>
    <row r="51" spans="1:5" ht="15.75">
      <c r="A51" s="2" t="s">
        <v>89</v>
      </c>
      <c r="B51" s="325" t="s">
        <v>76</v>
      </c>
      <c r="C51" s="325" t="s">
        <v>927</v>
      </c>
      <c r="D51" s="325"/>
      <c r="E51" s="326">
        <f>E52</f>
        <v>1000000</v>
      </c>
    </row>
    <row r="52" spans="1:5" ht="15.75">
      <c r="A52" s="2" t="s">
        <v>327</v>
      </c>
      <c r="B52" s="325" t="s">
        <v>76</v>
      </c>
      <c r="C52" s="325" t="s">
        <v>927</v>
      </c>
      <c r="D52" s="325" t="s">
        <v>328</v>
      </c>
      <c r="E52" s="326">
        <v>1000000</v>
      </c>
    </row>
    <row r="53" spans="1:5" ht="15.75">
      <c r="A53" s="2" t="s">
        <v>66</v>
      </c>
      <c r="B53" s="325" t="s">
        <v>77</v>
      </c>
      <c r="C53" s="325"/>
      <c r="D53" s="325"/>
      <c r="E53" s="326">
        <f>E54+E59+E64+E79+E68+E75</f>
        <v>34826529.29</v>
      </c>
    </row>
    <row r="54" spans="1:5" ht="47.25">
      <c r="A54" s="2" t="s">
        <v>68</v>
      </c>
      <c r="B54" s="325" t="s">
        <v>77</v>
      </c>
      <c r="C54" s="325" t="s">
        <v>50</v>
      </c>
      <c r="D54" s="325"/>
      <c r="E54" s="326">
        <f>E55</f>
        <v>5890000</v>
      </c>
    </row>
    <row r="55" spans="1:5" ht="47.25">
      <c r="A55" s="2" t="s">
        <v>133</v>
      </c>
      <c r="B55" s="325" t="s">
        <v>77</v>
      </c>
      <c r="C55" s="325" t="s">
        <v>138</v>
      </c>
      <c r="D55" s="325"/>
      <c r="E55" s="326">
        <f>E56</f>
        <v>5890000</v>
      </c>
    </row>
    <row r="56" spans="1:5" ht="31.5">
      <c r="A56" s="2" t="s">
        <v>352</v>
      </c>
      <c r="B56" s="325" t="s">
        <v>77</v>
      </c>
      <c r="C56" s="325" t="s">
        <v>920</v>
      </c>
      <c r="D56" s="325"/>
      <c r="E56" s="326">
        <f>E57+E58</f>
        <v>5890000</v>
      </c>
    </row>
    <row r="57" spans="1:5" ht="63">
      <c r="A57" s="2" t="s">
        <v>324</v>
      </c>
      <c r="B57" s="325" t="s">
        <v>77</v>
      </c>
      <c r="C57" s="325" t="s">
        <v>920</v>
      </c>
      <c r="D57" s="325" t="s">
        <v>325</v>
      </c>
      <c r="E57" s="326">
        <v>5109400</v>
      </c>
    </row>
    <row r="58" spans="1:5" ht="31.5">
      <c r="A58" s="2" t="s">
        <v>350</v>
      </c>
      <c r="B58" s="325" t="s">
        <v>77</v>
      </c>
      <c r="C58" s="325" t="s">
        <v>920</v>
      </c>
      <c r="D58" s="325" t="s">
        <v>326</v>
      </c>
      <c r="E58" s="326">
        <v>780600</v>
      </c>
    </row>
    <row r="59" spans="1:5" ht="47.25">
      <c r="A59" s="2" t="s">
        <v>69</v>
      </c>
      <c r="B59" s="325" t="s">
        <v>77</v>
      </c>
      <c r="C59" s="325" t="s">
        <v>139</v>
      </c>
      <c r="D59" s="325"/>
      <c r="E59" s="326">
        <f>E60</f>
        <v>16732700</v>
      </c>
    </row>
    <row r="60" spans="1:5" ht="31.5">
      <c r="A60" s="2" t="s">
        <v>142</v>
      </c>
      <c r="B60" s="325" t="s">
        <v>77</v>
      </c>
      <c r="C60" s="325" t="s">
        <v>224</v>
      </c>
      <c r="D60" s="325"/>
      <c r="E60" s="326">
        <f>E61</f>
        <v>16732700</v>
      </c>
    </row>
    <row r="61" spans="1:5" ht="15.75">
      <c r="A61" s="2" t="s">
        <v>110</v>
      </c>
      <c r="B61" s="325" t="s">
        <v>77</v>
      </c>
      <c r="C61" s="325" t="s">
        <v>225</v>
      </c>
      <c r="D61" s="325"/>
      <c r="E61" s="326">
        <f>E62+E63</f>
        <v>16732700</v>
      </c>
    </row>
    <row r="62" spans="1:5" ht="63">
      <c r="A62" s="2" t="s">
        <v>324</v>
      </c>
      <c r="B62" s="325" t="s">
        <v>77</v>
      </c>
      <c r="C62" s="325" t="s">
        <v>225</v>
      </c>
      <c r="D62" s="325" t="s">
        <v>325</v>
      </c>
      <c r="E62" s="326">
        <v>14520100</v>
      </c>
    </row>
    <row r="63" spans="1:5" ht="31.5">
      <c r="A63" s="2" t="s">
        <v>350</v>
      </c>
      <c r="B63" s="325" t="s">
        <v>77</v>
      </c>
      <c r="C63" s="325" t="s">
        <v>225</v>
      </c>
      <c r="D63" s="325" t="s">
        <v>326</v>
      </c>
      <c r="E63" s="326">
        <v>2212600</v>
      </c>
    </row>
    <row r="64" spans="1:5" s="324" customFormat="1" ht="63">
      <c r="A64" s="2" t="s">
        <v>743</v>
      </c>
      <c r="B64" s="325" t="s">
        <v>77</v>
      </c>
      <c r="C64" s="325" t="s">
        <v>748</v>
      </c>
      <c r="D64" s="325"/>
      <c r="E64" s="326">
        <f>E65</f>
        <v>1029000</v>
      </c>
    </row>
    <row r="65" spans="1:5" ht="36.75" customHeight="1">
      <c r="A65" s="2" t="s">
        <v>1151</v>
      </c>
      <c r="B65" s="325" t="s">
        <v>77</v>
      </c>
      <c r="C65" s="325" t="s">
        <v>747</v>
      </c>
      <c r="D65" s="325"/>
      <c r="E65" s="326">
        <f>E66</f>
        <v>1029000</v>
      </c>
    </row>
    <row r="66" spans="1:5" ht="36" customHeight="1">
      <c r="A66" s="22" t="s">
        <v>981</v>
      </c>
      <c r="B66" s="325" t="s">
        <v>77</v>
      </c>
      <c r="C66" s="325" t="s">
        <v>980</v>
      </c>
      <c r="D66" s="325"/>
      <c r="E66" s="326">
        <f>E67</f>
        <v>1029000</v>
      </c>
    </row>
    <row r="67" spans="1:5" ht="31.5">
      <c r="A67" s="3" t="s">
        <v>332</v>
      </c>
      <c r="B67" s="325" t="s">
        <v>77</v>
      </c>
      <c r="C67" s="325" t="s">
        <v>980</v>
      </c>
      <c r="D67" s="325" t="s">
        <v>333</v>
      </c>
      <c r="E67" s="326">
        <v>1029000</v>
      </c>
    </row>
    <row r="68" spans="1:5" ht="47.25">
      <c r="A68" s="2" t="s">
        <v>728</v>
      </c>
      <c r="B68" s="325" t="s">
        <v>77</v>
      </c>
      <c r="C68" s="325" t="s">
        <v>163</v>
      </c>
      <c r="D68" s="325"/>
      <c r="E68" s="326">
        <f>E69</f>
        <v>7101529.29</v>
      </c>
    </row>
    <row r="69" spans="1:5" ht="31.5">
      <c r="A69" s="2" t="s">
        <v>197</v>
      </c>
      <c r="B69" s="325" t="s">
        <v>77</v>
      </c>
      <c r="C69" s="325" t="s">
        <v>498</v>
      </c>
      <c r="D69" s="325"/>
      <c r="E69" s="326">
        <f>E70+E72</f>
        <v>7101529.29</v>
      </c>
    </row>
    <row r="70" spans="1:5" ht="31.5">
      <c r="A70" s="2" t="s">
        <v>67</v>
      </c>
      <c r="B70" s="325" t="s">
        <v>77</v>
      </c>
      <c r="C70" s="325" t="s">
        <v>950</v>
      </c>
      <c r="D70" s="325"/>
      <c r="E70" s="326">
        <f>E71</f>
        <v>500000</v>
      </c>
    </row>
    <row r="71" spans="1:5" ht="31.5">
      <c r="A71" s="2" t="s">
        <v>350</v>
      </c>
      <c r="B71" s="325" t="s">
        <v>77</v>
      </c>
      <c r="C71" s="325" t="s">
        <v>950</v>
      </c>
      <c r="D71" s="325" t="s">
        <v>326</v>
      </c>
      <c r="E71" s="326">
        <v>500000</v>
      </c>
    </row>
    <row r="72" spans="1:5" ht="15.75">
      <c r="A72" s="2" t="s">
        <v>206</v>
      </c>
      <c r="B72" s="325" t="s">
        <v>77</v>
      </c>
      <c r="C72" s="325" t="s">
        <v>951</v>
      </c>
      <c r="D72" s="325"/>
      <c r="E72" s="326">
        <f>E73+E74</f>
        <v>6601529.29</v>
      </c>
    </row>
    <row r="73" spans="1:5" ht="31.5">
      <c r="A73" s="2" t="s">
        <v>350</v>
      </c>
      <c r="B73" s="325" t="s">
        <v>77</v>
      </c>
      <c r="C73" s="325" t="s">
        <v>951</v>
      </c>
      <c r="D73" s="325" t="s">
        <v>326</v>
      </c>
      <c r="E73" s="326">
        <v>4425355.29</v>
      </c>
    </row>
    <row r="74" spans="1:5" ht="15.75">
      <c r="A74" s="2" t="s">
        <v>327</v>
      </c>
      <c r="B74" s="325" t="s">
        <v>77</v>
      </c>
      <c r="C74" s="325" t="s">
        <v>951</v>
      </c>
      <c r="D74" s="325" t="s">
        <v>328</v>
      </c>
      <c r="E74" s="326">
        <v>2176174</v>
      </c>
    </row>
    <row r="75" spans="1:5" ht="63">
      <c r="A75" s="2" t="s">
        <v>732</v>
      </c>
      <c r="B75" s="325" t="s">
        <v>77</v>
      </c>
      <c r="C75" s="325" t="s">
        <v>172</v>
      </c>
      <c r="D75" s="325"/>
      <c r="E75" s="326">
        <f>E76</f>
        <v>200000</v>
      </c>
    </row>
    <row r="76" spans="1:5" ht="47.25">
      <c r="A76" s="2" t="s">
        <v>533</v>
      </c>
      <c r="B76" s="325" t="s">
        <v>77</v>
      </c>
      <c r="C76" s="325" t="s">
        <v>175</v>
      </c>
      <c r="D76" s="325"/>
      <c r="E76" s="326">
        <f>E77</f>
        <v>200000</v>
      </c>
    </row>
    <row r="77" spans="1:5" ht="51.75" customHeight="1">
      <c r="A77" s="2" t="s">
        <v>1201</v>
      </c>
      <c r="B77" s="325" t="s">
        <v>77</v>
      </c>
      <c r="C77" s="325" t="s">
        <v>1202</v>
      </c>
      <c r="D77" s="325"/>
      <c r="E77" s="326">
        <f>E78</f>
        <v>200000</v>
      </c>
    </row>
    <row r="78" spans="1:5" ht="15.75">
      <c r="A78" s="2" t="s">
        <v>253</v>
      </c>
      <c r="B78" s="325" t="s">
        <v>77</v>
      </c>
      <c r="C78" s="325" t="s">
        <v>1202</v>
      </c>
      <c r="D78" s="325" t="s">
        <v>335</v>
      </c>
      <c r="E78" s="326">
        <v>200000</v>
      </c>
    </row>
    <row r="79" spans="1:5" ht="47.25">
      <c r="A79" s="2" t="s">
        <v>192</v>
      </c>
      <c r="B79" s="325" t="s">
        <v>77</v>
      </c>
      <c r="C79" s="325" t="s">
        <v>193</v>
      </c>
      <c r="D79" s="325"/>
      <c r="E79" s="326">
        <f>E80</f>
        <v>3873300</v>
      </c>
    </row>
    <row r="80" spans="1:5" ht="36" customHeight="1">
      <c r="A80" s="2" t="s">
        <v>949</v>
      </c>
      <c r="B80" s="325" t="s">
        <v>77</v>
      </c>
      <c r="C80" s="325" t="s">
        <v>194</v>
      </c>
      <c r="D80" s="325"/>
      <c r="E80" s="326">
        <f>E81+E84</f>
        <v>3873300</v>
      </c>
    </row>
    <row r="81" spans="1:5" ht="63">
      <c r="A81" s="2" t="s">
        <v>353</v>
      </c>
      <c r="B81" s="325" t="s">
        <v>77</v>
      </c>
      <c r="C81" s="325" t="s">
        <v>987</v>
      </c>
      <c r="D81" s="325"/>
      <c r="E81" s="326">
        <f>E82+E83</f>
        <v>1796500</v>
      </c>
    </row>
    <row r="82" spans="1:5" ht="63">
      <c r="A82" s="2" t="s">
        <v>324</v>
      </c>
      <c r="B82" s="325" t="s">
        <v>77</v>
      </c>
      <c r="C82" s="325" t="s">
        <v>987</v>
      </c>
      <c r="D82" s="325" t="s">
        <v>325</v>
      </c>
      <c r="E82" s="326">
        <v>1447262.03</v>
      </c>
    </row>
    <row r="83" spans="1:5" ht="31.5">
      <c r="A83" s="2" t="s">
        <v>350</v>
      </c>
      <c r="B83" s="325" t="s">
        <v>77</v>
      </c>
      <c r="C83" s="325" t="s">
        <v>987</v>
      </c>
      <c r="D83" s="325" t="s">
        <v>326</v>
      </c>
      <c r="E83" s="326">
        <v>349237.97</v>
      </c>
    </row>
    <row r="84" spans="1:5" ht="31.5">
      <c r="A84" s="2" t="s">
        <v>354</v>
      </c>
      <c r="B84" s="325" t="s">
        <v>77</v>
      </c>
      <c r="C84" s="325" t="s">
        <v>988</v>
      </c>
      <c r="D84" s="325"/>
      <c r="E84" s="326">
        <f>E85+E86</f>
        <v>2076800</v>
      </c>
    </row>
    <row r="85" spans="1:5" ht="63">
      <c r="A85" s="2" t="s">
        <v>324</v>
      </c>
      <c r="B85" s="325" t="s">
        <v>77</v>
      </c>
      <c r="C85" s="325" t="s">
        <v>988</v>
      </c>
      <c r="D85" s="325" t="s">
        <v>325</v>
      </c>
      <c r="E85" s="326">
        <v>2017016.63</v>
      </c>
    </row>
    <row r="86" spans="1:5" ht="31.5" customHeight="1">
      <c r="A86" s="2" t="s">
        <v>350</v>
      </c>
      <c r="B86" s="325" t="s">
        <v>77</v>
      </c>
      <c r="C86" s="325" t="s">
        <v>988</v>
      </c>
      <c r="D86" s="325" t="s">
        <v>326</v>
      </c>
      <c r="E86" s="326">
        <v>59783.37</v>
      </c>
    </row>
    <row r="87" spans="1:5" s="324" customFormat="1" ht="15.75">
      <c r="A87" s="17" t="s">
        <v>304</v>
      </c>
      <c r="B87" s="322" t="s">
        <v>305</v>
      </c>
      <c r="C87" s="322"/>
      <c r="D87" s="322"/>
      <c r="E87" s="323">
        <f>E88</f>
        <v>2463600</v>
      </c>
    </row>
    <row r="88" spans="1:5" ht="15.75">
      <c r="A88" s="2" t="s">
        <v>307</v>
      </c>
      <c r="B88" s="325" t="s">
        <v>306</v>
      </c>
      <c r="C88" s="325"/>
      <c r="D88" s="325"/>
      <c r="E88" s="326">
        <f>E89</f>
        <v>2463600</v>
      </c>
    </row>
    <row r="89" spans="1:5" ht="47.25">
      <c r="A89" s="2" t="s">
        <v>728</v>
      </c>
      <c r="B89" s="325" t="s">
        <v>306</v>
      </c>
      <c r="C89" s="325" t="s">
        <v>163</v>
      </c>
      <c r="D89" s="325"/>
      <c r="E89" s="326">
        <f>E90</f>
        <v>2463600</v>
      </c>
    </row>
    <row r="90" spans="1:5" ht="47.25">
      <c r="A90" s="2" t="s">
        <v>730</v>
      </c>
      <c r="B90" s="325" t="s">
        <v>306</v>
      </c>
      <c r="C90" s="325" t="s">
        <v>170</v>
      </c>
      <c r="D90" s="325"/>
      <c r="E90" s="326">
        <f>E91</f>
        <v>2463600</v>
      </c>
    </row>
    <row r="91" spans="1:5" ht="31.5">
      <c r="A91" s="2" t="s">
        <v>355</v>
      </c>
      <c r="B91" s="325" t="s">
        <v>306</v>
      </c>
      <c r="C91" s="325" t="s">
        <v>171</v>
      </c>
      <c r="D91" s="325"/>
      <c r="E91" s="326">
        <f>E92</f>
        <v>2463600</v>
      </c>
    </row>
    <row r="92" spans="1:5" ht="15.75">
      <c r="A92" s="2" t="s">
        <v>253</v>
      </c>
      <c r="B92" s="325" t="s">
        <v>306</v>
      </c>
      <c r="C92" s="325" t="s">
        <v>171</v>
      </c>
      <c r="D92" s="325" t="s">
        <v>335</v>
      </c>
      <c r="E92" s="326">
        <v>2463600</v>
      </c>
    </row>
    <row r="93" spans="1:5" s="324" customFormat="1" ht="31.5">
      <c r="A93" s="17" t="s">
        <v>12</v>
      </c>
      <c r="B93" s="322" t="s">
        <v>13</v>
      </c>
      <c r="C93" s="322"/>
      <c r="D93" s="322"/>
      <c r="E93" s="323">
        <f>E94</f>
        <v>7923400</v>
      </c>
    </row>
    <row r="94" spans="1:5" ht="31.5">
      <c r="A94" s="2" t="s">
        <v>535</v>
      </c>
      <c r="B94" s="325" t="s">
        <v>534</v>
      </c>
      <c r="C94" s="325"/>
      <c r="D94" s="325"/>
      <c r="E94" s="326">
        <f>E95</f>
        <v>7923400</v>
      </c>
    </row>
    <row r="95" spans="1:5" ht="63">
      <c r="A95" s="2" t="s">
        <v>187</v>
      </c>
      <c r="B95" s="325" t="s">
        <v>534</v>
      </c>
      <c r="C95" s="325" t="s">
        <v>188</v>
      </c>
      <c r="D95" s="325"/>
      <c r="E95" s="326">
        <f>E96+E100+E105</f>
        <v>7923400</v>
      </c>
    </row>
    <row r="96" spans="1:5" ht="31.5">
      <c r="A96" s="2" t="s">
        <v>922</v>
      </c>
      <c r="B96" s="325" t="s">
        <v>534</v>
      </c>
      <c r="C96" s="325" t="s">
        <v>189</v>
      </c>
      <c r="D96" s="325"/>
      <c r="E96" s="326">
        <f>E97</f>
        <v>4816400</v>
      </c>
    </row>
    <row r="97" spans="1:5" ht="15.75">
      <c r="A97" s="2" t="s">
        <v>294</v>
      </c>
      <c r="B97" s="325" t="s">
        <v>534</v>
      </c>
      <c r="C97" s="325" t="s">
        <v>923</v>
      </c>
      <c r="D97" s="325"/>
      <c r="E97" s="326">
        <f>E98+E99</f>
        <v>4816400</v>
      </c>
    </row>
    <row r="98" spans="1:5" ht="63">
      <c r="A98" s="2" t="s">
        <v>324</v>
      </c>
      <c r="B98" s="325" t="s">
        <v>534</v>
      </c>
      <c r="C98" s="325" t="s">
        <v>923</v>
      </c>
      <c r="D98" s="325" t="s">
        <v>325</v>
      </c>
      <c r="E98" s="326">
        <v>4114400</v>
      </c>
    </row>
    <row r="99" spans="1:5" ht="31.5">
      <c r="A99" s="2" t="s">
        <v>350</v>
      </c>
      <c r="B99" s="325" t="s">
        <v>534</v>
      </c>
      <c r="C99" s="325" t="s">
        <v>923</v>
      </c>
      <c r="D99" s="325" t="s">
        <v>326</v>
      </c>
      <c r="E99" s="326">
        <v>702000</v>
      </c>
    </row>
    <row r="100" spans="1:5" ht="47.25" customHeight="1">
      <c r="A100" s="2" t="s">
        <v>537</v>
      </c>
      <c r="B100" s="325" t="s">
        <v>534</v>
      </c>
      <c r="C100" s="325" t="s">
        <v>191</v>
      </c>
      <c r="D100" s="325"/>
      <c r="E100" s="326">
        <f>E101+E103</f>
        <v>432000</v>
      </c>
    </row>
    <row r="101" spans="1:5" ht="32.25" customHeight="1">
      <c r="A101" s="2" t="s">
        <v>539</v>
      </c>
      <c r="B101" s="325" t="s">
        <v>534</v>
      </c>
      <c r="C101" s="325" t="s">
        <v>924</v>
      </c>
      <c r="D101" s="325"/>
      <c r="E101" s="326">
        <f>E102</f>
        <v>100000</v>
      </c>
    </row>
    <row r="102" spans="1:5" ht="31.5">
      <c r="A102" s="2" t="s">
        <v>350</v>
      </c>
      <c r="B102" s="325" t="s">
        <v>534</v>
      </c>
      <c r="C102" s="325" t="s">
        <v>924</v>
      </c>
      <c r="D102" s="325" t="s">
        <v>326</v>
      </c>
      <c r="E102" s="326">
        <v>100000</v>
      </c>
    </row>
    <row r="103" spans="1:5" ht="31.5">
      <c r="A103" s="2" t="s">
        <v>1041</v>
      </c>
      <c r="B103" s="325" t="s">
        <v>534</v>
      </c>
      <c r="C103" s="325" t="s">
        <v>1203</v>
      </c>
      <c r="D103" s="325"/>
      <c r="E103" s="326">
        <f>E104</f>
        <v>332000</v>
      </c>
    </row>
    <row r="104" spans="1:5" ht="15.75">
      <c r="A104" s="2" t="s">
        <v>253</v>
      </c>
      <c r="B104" s="325" t="s">
        <v>534</v>
      </c>
      <c r="C104" s="325" t="s">
        <v>1203</v>
      </c>
      <c r="D104" s="325" t="s">
        <v>335</v>
      </c>
      <c r="E104" s="326">
        <v>332000</v>
      </c>
    </row>
    <row r="105" spans="1:5" ht="34.5" customHeight="1">
      <c r="A105" s="2" t="s">
        <v>948</v>
      </c>
      <c r="B105" s="325" t="s">
        <v>534</v>
      </c>
      <c r="C105" s="325" t="s">
        <v>985</v>
      </c>
      <c r="D105" s="325"/>
      <c r="E105" s="326">
        <f>E106</f>
        <v>2675000</v>
      </c>
    </row>
    <row r="106" spans="1:5" ht="15.75">
      <c r="A106" s="2" t="s">
        <v>294</v>
      </c>
      <c r="B106" s="325" t="s">
        <v>534</v>
      </c>
      <c r="C106" s="325" t="s">
        <v>986</v>
      </c>
      <c r="D106" s="325"/>
      <c r="E106" s="326">
        <f>E107</f>
        <v>2675000</v>
      </c>
    </row>
    <row r="107" spans="1:5" ht="31.5">
      <c r="A107" s="2" t="s">
        <v>350</v>
      </c>
      <c r="B107" s="325" t="s">
        <v>534</v>
      </c>
      <c r="C107" s="325" t="s">
        <v>986</v>
      </c>
      <c r="D107" s="325" t="s">
        <v>326</v>
      </c>
      <c r="E107" s="326">
        <v>2675000</v>
      </c>
    </row>
    <row r="108" spans="1:5" s="324" customFormat="1" ht="15.75">
      <c r="A108" s="17" t="s">
        <v>14</v>
      </c>
      <c r="B108" s="322" t="s">
        <v>15</v>
      </c>
      <c r="C108" s="322"/>
      <c r="D108" s="322"/>
      <c r="E108" s="323">
        <f>E109+E126+E131+E147</f>
        <v>172451513.72</v>
      </c>
    </row>
    <row r="109" spans="1:5" ht="15.75">
      <c r="A109" s="2" t="s">
        <v>73</v>
      </c>
      <c r="B109" s="325" t="s">
        <v>72</v>
      </c>
      <c r="C109" s="325"/>
      <c r="D109" s="325"/>
      <c r="E109" s="326">
        <f>E110</f>
        <v>8755300</v>
      </c>
    </row>
    <row r="110" spans="1:5" ht="63">
      <c r="A110" s="2" t="s">
        <v>1</v>
      </c>
      <c r="B110" s="325" t="s">
        <v>72</v>
      </c>
      <c r="C110" s="325" t="s">
        <v>154</v>
      </c>
      <c r="D110" s="325"/>
      <c r="E110" s="326">
        <f>E111+E118+E114+E121</f>
        <v>8755300</v>
      </c>
    </row>
    <row r="111" spans="1:5" ht="31.5">
      <c r="A111" s="2" t="s">
        <v>356</v>
      </c>
      <c r="B111" s="325" t="s">
        <v>72</v>
      </c>
      <c r="C111" s="325" t="s">
        <v>721</v>
      </c>
      <c r="D111" s="325"/>
      <c r="E111" s="326">
        <f>E112</f>
        <v>2600000</v>
      </c>
    </row>
    <row r="112" spans="1:5" ht="15.75">
      <c r="A112" s="2" t="s">
        <v>517</v>
      </c>
      <c r="B112" s="325" t="s">
        <v>72</v>
      </c>
      <c r="C112" s="325" t="s">
        <v>722</v>
      </c>
      <c r="D112" s="325"/>
      <c r="E112" s="326">
        <f>E113</f>
        <v>2600000</v>
      </c>
    </row>
    <row r="113" spans="1:5" ht="15.75">
      <c r="A113" s="2" t="s">
        <v>327</v>
      </c>
      <c r="B113" s="325" t="s">
        <v>72</v>
      </c>
      <c r="C113" s="325" t="s">
        <v>722</v>
      </c>
      <c r="D113" s="325" t="s">
        <v>328</v>
      </c>
      <c r="E113" s="326">
        <v>2600000</v>
      </c>
    </row>
    <row r="114" spans="1:5" ht="63">
      <c r="A114" s="2" t="s">
        <v>726</v>
      </c>
      <c r="B114" s="325" t="s">
        <v>72</v>
      </c>
      <c r="C114" s="325" t="s">
        <v>724</v>
      </c>
      <c r="D114" s="325"/>
      <c r="E114" s="326">
        <f>E115</f>
        <v>1000000</v>
      </c>
    </row>
    <row r="115" spans="1:5" ht="15.75">
      <c r="A115" s="2" t="s">
        <v>74</v>
      </c>
      <c r="B115" s="325" t="s">
        <v>72</v>
      </c>
      <c r="C115" s="325" t="s">
        <v>973</v>
      </c>
      <c r="D115" s="325"/>
      <c r="E115" s="326">
        <f>E116+E117</f>
        <v>1000000</v>
      </c>
    </row>
    <row r="116" spans="1:5" ht="32.25" customHeight="1">
      <c r="A116" s="2" t="s">
        <v>350</v>
      </c>
      <c r="B116" s="325" t="s">
        <v>72</v>
      </c>
      <c r="C116" s="325" t="s">
        <v>973</v>
      </c>
      <c r="D116" s="325" t="s">
        <v>326</v>
      </c>
      <c r="E116" s="326">
        <v>659700</v>
      </c>
    </row>
    <row r="117" spans="1:5" ht="15.75" customHeight="1">
      <c r="A117" s="2" t="s">
        <v>327</v>
      </c>
      <c r="B117" s="325" t="s">
        <v>72</v>
      </c>
      <c r="C117" s="325" t="s">
        <v>973</v>
      </c>
      <c r="D117" s="325" t="s">
        <v>328</v>
      </c>
      <c r="E117" s="326">
        <v>340300</v>
      </c>
    </row>
    <row r="118" spans="1:5" ht="47.25">
      <c r="A118" s="2" t="s">
        <v>487</v>
      </c>
      <c r="B118" s="325" t="s">
        <v>72</v>
      </c>
      <c r="C118" s="325" t="s">
        <v>725</v>
      </c>
      <c r="D118" s="325"/>
      <c r="E118" s="326">
        <f>E119</f>
        <v>2968000</v>
      </c>
    </row>
    <row r="119" spans="1:5" ht="31.5">
      <c r="A119" s="2" t="s">
        <v>329</v>
      </c>
      <c r="B119" s="325" t="s">
        <v>72</v>
      </c>
      <c r="C119" s="325" t="s">
        <v>974</v>
      </c>
      <c r="D119" s="325"/>
      <c r="E119" s="326">
        <f>E120</f>
        <v>2968000</v>
      </c>
    </row>
    <row r="120" spans="1:5" ht="31.5">
      <c r="A120" s="2" t="s">
        <v>332</v>
      </c>
      <c r="B120" s="325" t="s">
        <v>72</v>
      </c>
      <c r="C120" s="325" t="s">
        <v>974</v>
      </c>
      <c r="D120" s="325" t="s">
        <v>333</v>
      </c>
      <c r="E120" s="326">
        <v>2968000</v>
      </c>
    </row>
    <row r="121" spans="1:5" ht="31.5">
      <c r="A121" s="2" t="s">
        <v>58</v>
      </c>
      <c r="B121" s="325" t="s">
        <v>72</v>
      </c>
      <c r="C121" s="325" t="s">
        <v>991</v>
      </c>
      <c r="D121" s="325"/>
      <c r="E121" s="326">
        <f>E122+E124</f>
        <v>2187300</v>
      </c>
    </row>
    <row r="122" spans="1:5" ht="52.5" customHeight="1">
      <c r="A122" s="2" t="s">
        <v>357</v>
      </c>
      <c r="B122" s="325" t="s">
        <v>72</v>
      </c>
      <c r="C122" s="325" t="s">
        <v>992</v>
      </c>
      <c r="D122" s="325"/>
      <c r="E122" s="326">
        <f>E123</f>
        <v>592400</v>
      </c>
    </row>
    <row r="123" spans="1:5" ht="31.5">
      <c r="A123" s="2" t="s">
        <v>350</v>
      </c>
      <c r="B123" s="325" t="s">
        <v>72</v>
      </c>
      <c r="C123" s="325" t="s">
        <v>992</v>
      </c>
      <c r="D123" s="325" t="s">
        <v>326</v>
      </c>
      <c r="E123" s="326">
        <v>592400</v>
      </c>
    </row>
    <row r="124" spans="1:5" ht="47.25">
      <c r="A124" s="2" t="s">
        <v>686</v>
      </c>
      <c r="B124" s="325" t="s">
        <v>72</v>
      </c>
      <c r="C124" s="325" t="s">
        <v>993</v>
      </c>
      <c r="D124" s="325"/>
      <c r="E124" s="326">
        <f>E125</f>
        <v>1594900</v>
      </c>
    </row>
    <row r="125" spans="1:5" ht="31.5">
      <c r="A125" s="2" t="s">
        <v>350</v>
      </c>
      <c r="B125" s="325" t="s">
        <v>72</v>
      </c>
      <c r="C125" s="325" t="s">
        <v>993</v>
      </c>
      <c r="D125" s="325" t="s">
        <v>326</v>
      </c>
      <c r="E125" s="326">
        <v>1594900</v>
      </c>
    </row>
    <row r="126" spans="1:5" ht="15.75">
      <c r="A126" s="2" t="s">
        <v>343</v>
      </c>
      <c r="B126" s="325" t="s">
        <v>342</v>
      </c>
      <c r="C126" s="327"/>
      <c r="D126" s="327"/>
      <c r="E126" s="326">
        <f>E127</f>
        <v>12190755.72</v>
      </c>
    </row>
    <row r="127" spans="1:5" ht="34.5" customHeight="1">
      <c r="A127" s="2" t="s">
        <v>3</v>
      </c>
      <c r="B127" s="325" t="s">
        <v>342</v>
      </c>
      <c r="C127" s="10" t="s">
        <v>181</v>
      </c>
      <c r="D127" s="10"/>
      <c r="E127" s="326">
        <f>E128</f>
        <v>12190755.72</v>
      </c>
    </row>
    <row r="128" spans="1:5" ht="63">
      <c r="A128" s="2" t="s">
        <v>979</v>
      </c>
      <c r="B128" s="325" t="s">
        <v>342</v>
      </c>
      <c r="C128" s="325" t="s">
        <v>947</v>
      </c>
      <c r="D128" s="10"/>
      <c r="E128" s="326">
        <f>E129</f>
        <v>12190755.72</v>
      </c>
    </row>
    <row r="129" spans="1:5" ht="15.75">
      <c r="A129" s="2" t="s">
        <v>344</v>
      </c>
      <c r="B129" s="325" t="s">
        <v>342</v>
      </c>
      <c r="C129" s="10" t="s">
        <v>976</v>
      </c>
      <c r="D129" s="327"/>
      <c r="E129" s="326">
        <f>E130</f>
        <v>12190755.72</v>
      </c>
    </row>
    <row r="130" spans="1:5" ht="31.5">
      <c r="A130" s="2" t="s">
        <v>350</v>
      </c>
      <c r="B130" s="325" t="s">
        <v>342</v>
      </c>
      <c r="C130" s="10" t="s">
        <v>976</v>
      </c>
      <c r="D130" s="10">
        <v>200</v>
      </c>
      <c r="E130" s="326">
        <v>12190755.72</v>
      </c>
    </row>
    <row r="131" spans="1:5" ht="15.75">
      <c r="A131" s="2" t="s">
        <v>252</v>
      </c>
      <c r="B131" s="325" t="s">
        <v>23</v>
      </c>
      <c r="C131" s="10"/>
      <c r="D131" s="325"/>
      <c r="E131" s="326">
        <f>E132</f>
        <v>134777460</v>
      </c>
    </row>
    <row r="132" spans="1:5" ht="33.75" customHeight="1">
      <c r="A132" s="2" t="s">
        <v>3</v>
      </c>
      <c r="B132" s="325" t="s">
        <v>23</v>
      </c>
      <c r="C132" s="10" t="s">
        <v>181</v>
      </c>
      <c r="D132" s="325"/>
      <c r="E132" s="326">
        <f>E133+E140</f>
        <v>134777460</v>
      </c>
    </row>
    <row r="133" spans="1:5" ht="31.5">
      <c r="A133" s="2" t="s">
        <v>977</v>
      </c>
      <c r="B133" s="325" t="s">
        <v>23</v>
      </c>
      <c r="C133" s="10" t="s">
        <v>182</v>
      </c>
      <c r="D133" s="325"/>
      <c r="E133" s="326">
        <f>E136+E134</f>
        <v>127278000</v>
      </c>
    </row>
    <row r="134" spans="1:5" ht="47.25">
      <c r="A134" s="2" t="s">
        <v>365</v>
      </c>
      <c r="B134" s="325" t="s">
        <v>23</v>
      </c>
      <c r="C134" s="325" t="s">
        <v>366</v>
      </c>
      <c r="D134" s="325"/>
      <c r="E134" s="326">
        <f>E135</f>
        <v>54563000</v>
      </c>
    </row>
    <row r="135" spans="1:5" ht="31.5">
      <c r="A135" s="2" t="s">
        <v>350</v>
      </c>
      <c r="B135" s="325" t="s">
        <v>23</v>
      </c>
      <c r="C135" s="325" t="s">
        <v>366</v>
      </c>
      <c r="D135" s="325" t="s">
        <v>326</v>
      </c>
      <c r="E135" s="326">
        <v>54563000</v>
      </c>
    </row>
    <row r="136" spans="1:5" ht="15.75">
      <c r="A136" s="2" t="s">
        <v>293</v>
      </c>
      <c r="B136" s="325" t="s">
        <v>23</v>
      </c>
      <c r="C136" s="325" t="s">
        <v>183</v>
      </c>
      <c r="D136" s="325"/>
      <c r="E136" s="326">
        <f>E138+E137+E139</f>
        <v>72715000</v>
      </c>
    </row>
    <row r="137" spans="1:5" ht="31.5">
      <c r="A137" s="2" t="s">
        <v>350</v>
      </c>
      <c r="B137" s="325" t="s">
        <v>23</v>
      </c>
      <c r="C137" s="325" t="s">
        <v>183</v>
      </c>
      <c r="D137" s="325" t="s">
        <v>326</v>
      </c>
      <c r="E137" s="326">
        <v>28573465</v>
      </c>
    </row>
    <row r="138" spans="1:5" ht="15.75">
      <c r="A138" s="2" t="s">
        <v>253</v>
      </c>
      <c r="B138" s="325" t="s">
        <v>23</v>
      </c>
      <c r="C138" s="325" t="s">
        <v>183</v>
      </c>
      <c r="D138" s="325" t="s">
        <v>335</v>
      </c>
      <c r="E138" s="326">
        <v>44124000</v>
      </c>
    </row>
    <row r="139" spans="1:5" ht="15.75">
      <c r="A139" s="2" t="s">
        <v>327</v>
      </c>
      <c r="B139" s="325" t="s">
        <v>23</v>
      </c>
      <c r="C139" s="325" t="s">
        <v>183</v>
      </c>
      <c r="D139" s="325" t="s">
        <v>328</v>
      </c>
      <c r="E139" s="326">
        <v>17535</v>
      </c>
    </row>
    <row r="140" spans="1:5" ht="49.5" customHeight="1">
      <c r="A140" s="2" t="s">
        <v>975</v>
      </c>
      <c r="B140" s="325" t="s">
        <v>23</v>
      </c>
      <c r="C140" s="325" t="s">
        <v>184</v>
      </c>
      <c r="D140" s="325"/>
      <c r="E140" s="326">
        <f>E141+E143+E145</f>
        <v>7499460</v>
      </c>
    </row>
    <row r="141" spans="1:5" ht="31.5">
      <c r="A141" s="2" t="s">
        <v>1041</v>
      </c>
      <c r="B141" s="325" t="s">
        <v>23</v>
      </c>
      <c r="C141" s="325" t="s">
        <v>1042</v>
      </c>
      <c r="D141" s="325"/>
      <c r="E141" s="328">
        <f>E142</f>
        <v>6899460</v>
      </c>
    </row>
    <row r="142" spans="1:5" ht="31.5">
      <c r="A142" s="2" t="s">
        <v>350</v>
      </c>
      <c r="B142" s="325" t="s">
        <v>23</v>
      </c>
      <c r="C142" s="325" t="s">
        <v>1042</v>
      </c>
      <c r="D142" s="10">
        <v>200</v>
      </c>
      <c r="E142" s="328">
        <v>6899460</v>
      </c>
    </row>
    <row r="143" spans="1:5" ht="47.25">
      <c r="A143" s="2" t="s">
        <v>1043</v>
      </c>
      <c r="B143" s="325" t="s">
        <v>23</v>
      </c>
      <c r="C143" s="325" t="s">
        <v>1044</v>
      </c>
      <c r="D143" s="325"/>
      <c r="E143" s="326">
        <f>E144</f>
        <v>300000</v>
      </c>
    </row>
    <row r="144" spans="1:5" ht="31.5">
      <c r="A144" s="2" t="s">
        <v>350</v>
      </c>
      <c r="B144" s="325" t="s">
        <v>23</v>
      </c>
      <c r="C144" s="325" t="s">
        <v>1044</v>
      </c>
      <c r="D144" s="10">
        <v>200</v>
      </c>
      <c r="E144" s="326">
        <v>300000</v>
      </c>
    </row>
    <row r="145" spans="1:5" ht="47.25">
      <c r="A145" s="2" t="s">
        <v>1045</v>
      </c>
      <c r="B145" s="325" t="s">
        <v>23</v>
      </c>
      <c r="C145" s="325" t="s">
        <v>1046</v>
      </c>
      <c r="D145" s="325"/>
      <c r="E145" s="326">
        <f>E146</f>
        <v>300000</v>
      </c>
    </row>
    <row r="146" spans="1:5" ht="31.5">
      <c r="A146" s="2" t="s">
        <v>350</v>
      </c>
      <c r="B146" s="325" t="s">
        <v>23</v>
      </c>
      <c r="C146" s="325" t="s">
        <v>1046</v>
      </c>
      <c r="D146" s="10">
        <v>200</v>
      </c>
      <c r="E146" s="326">
        <v>300000</v>
      </c>
    </row>
    <row r="147" spans="1:5" ht="15.75">
      <c r="A147" s="2" t="s">
        <v>16</v>
      </c>
      <c r="B147" s="325" t="s">
        <v>345</v>
      </c>
      <c r="C147" s="325"/>
      <c r="D147" s="325"/>
      <c r="E147" s="326">
        <f>E148+E154</f>
        <v>16727998</v>
      </c>
    </row>
    <row r="148" spans="1:5" ht="47.25">
      <c r="A148" s="2" t="s">
        <v>0</v>
      </c>
      <c r="B148" s="325" t="s">
        <v>345</v>
      </c>
      <c r="C148" s="325" t="s">
        <v>152</v>
      </c>
      <c r="D148" s="325"/>
      <c r="E148" s="326">
        <f>E149</f>
        <v>3990904</v>
      </c>
    </row>
    <row r="149" spans="1:5" ht="31.5">
      <c r="A149" s="2" t="s">
        <v>720</v>
      </c>
      <c r="B149" s="325" t="s">
        <v>345</v>
      </c>
      <c r="C149" s="325" t="s">
        <v>153</v>
      </c>
      <c r="D149" s="325"/>
      <c r="E149" s="326">
        <f>E150+E152</f>
        <v>3990904</v>
      </c>
    </row>
    <row r="150" spans="1:5" ht="18.75" customHeight="1">
      <c r="A150" s="2" t="s">
        <v>249</v>
      </c>
      <c r="B150" s="325" t="s">
        <v>345</v>
      </c>
      <c r="C150" s="325" t="s">
        <v>41</v>
      </c>
      <c r="D150" s="325"/>
      <c r="E150" s="326">
        <f>E151</f>
        <v>2400000</v>
      </c>
    </row>
    <row r="151" spans="1:5" ht="15.75">
      <c r="A151" s="2" t="s">
        <v>327</v>
      </c>
      <c r="B151" s="325" t="s">
        <v>345</v>
      </c>
      <c r="C151" s="325" t="s">
        <v>41</v>
      </c>
      <c r="D151" s="325" t="s">
        <v>328</v>
      </c>
      <c r="E151" s="326">
        <v>2400000</v>
      </c>
    </row>
    <row r="152" spans="1:5" ht="31.5">
      <c r="A152" s="2" t="s">
        <v>1204</v>
      </c>
      <c r="B152" s="325" t="s">
        <v>345</v>
      </c>
      <c r="C152" s="325" t="s">
        <v>1205</v>
      </c>
      <c r="D152" s="325"/>
      <c r="E152" s="326">
        <f>E153</f>
        <v>1590904</v>
      </c>
    </row>
    <row r="153" spans="1:5" ht="15.75">
      <c r="A153" s="2" t="s">
        <v>327</v>
      </c>
      <c r="B153" s="325" t="s">
        <v>345</v>
      </c>
      <c r="C153" s="325" t="s">
        <v>1205</v>
      </c>
      <c r="D153" s="325" t="s">
        <v>328</v>
      </c>
      <c r="E153" s="326">
        <v>1590904</v>
      </c>
    </row>
    <row r="154" spans="1:5" ht="51" customHeight="1">
      <c r="A154" s="2" t="s">
        <v>732</v>
      </c>
      <c r="B154" s="325" t="s">
        <v>345</v>
      </c>
      <c r="C154" s="325" t="s">
        <v>172</v>
      </c>
      <c r="D154" s="3"/>
      <c r="E154" s="326">
        <f>E155</f>
        <v>12737094</v>
      </c>
    </row>
    <row r="155" spans="1:5" ht="31.5">
      <c r="A155" s="2" t="s">
        <v>736</v>
      </c>
      <c r="B155" s="325" t="s">
        <v>345</v>
      </c>
      <c r="C155" s="325" t="s">
        <v>180</v>
      </c>
      <c r="D155" s="3"/>
      <c r="E155" s="326">
        <f>E156+E158+E160</f>
        <v>12737094</v>
      </c>
    </row>
    <row r="156" spans="1:5" ht="15.75">
      <c r="A156" s="2" t="s">
        <v>219</v>
      </c>
      <c r="B156" s="325" t="s">
        <v>345</v>
      </c>
      <c r="C156" s="325" t="s">
        <v>966</v>
      </c>
      <c r="D156" s="325"/>
      <c r="E156" s="326">
        <f>E157</f>
        <v>1567230</v>
      </c>
    </row>
    <row r="157" spans="1:5" ht="31.5">
      <c r="A157" s="2" t="s">
        <v>350</v>
      </c>
      <c r="B157" s="325" t="s">
        <v>345</v>
      </c>
      <c r="C157" s="325" t="s">
        <v>966</v>
      </c>
      <c r="D157" s="325" t="s">
        <v>326</v>
      </c>
      <c r="E157" s="326">
        <v>1567230</v>
      </c>
    </row>
    <row r="158" spans="1:5" ht="31.5">
      <c r="A158" s="2" t="s">
        <v>59</v>
      </c>
      <c r="B158" s="325" t="s">
        <v>345</v>
      </c>
      <c r="C158" s="325" t="s">
        <v>967</v>
      </c>
      <c r="D158" s="325"/>
      <c r="E158" s="326">
        <f>E159</f>
        <v>3855000</v>
      </c>
    </row>
    <row r="159" spans="1:5" ht="31.5">
      <c r="A159" s="2" t="s">
        <v>350</v>
      </c>
      <c r="B159" s="325" t="s">
        <v>345</v>
      </c>
      <c r="C159" s="325" t="s">
        <v>967</v>
      </c>
      <c r="D159" s="325" t="s">
        <v>326</v>
      </c>
      <c r="E159" s="326">
        <v>3855000</v>
      </c>
    </row>
    <row r="160" spans="1:5" ht="15.75" customHeight="1">
      <c r="A160" s="2" t="s">
        <v>540</v>
      </c>
      <c r="B160" s="325" t="s">
        <v>345</v>
      </c>
      <c r="C160" s="325" t="s">
        <v>968</v>
      </c>
      <c r="D160" s="325"/>
      <c r="E160" s="326">
        <f>E161</f>
        <v>7314864</v>
      </c>
    </row>
    <row r="161" spans="1:5" ht="31.5">
      <c r="A161" s="2" t="s">
        <v>332</v>
      </c>
      <c r="B161" s="325" t="s">
        <v>345</v>
      </c>
      <c r="C161" s="325" t="s">
        <v>968</v>
      </c>
      <c r="D161" s="325" t="s">
        <v>333</v>
      </c>
      <c r="E161" s="326">
        <v>7314864</v>
      </c>
    </row>
    <row r="162" spans="1:5" s="324" customFormat="1" ht="15.75">
      <c r="A162" s="17" t="s">
        <v>297</v>
      </c>
      <c r="B162" s="322" t="s">
        <v>295</v>
      </c>
      <c r="C162" s="322"/>
      <c r="D162" s="322"/>
      <c r="E162" s="323">
        <f>E163+E179+E213+E193</f>
        <v>109000120.39</v>
      </c>
    </row>
    <row r="163" spans="1:5" s="324" customFormat="1" ht="15.75">
      <c r="A163" s="2" t="s">
        <v>314</v>
      </c>
      <c r="B163" s="325" t="s">
        <v>313</v>
      </c>
      <c r="C163" s="325"/>
      <c r="D163" s="325"/>
      <c r="E163" s="326">
        <f>E173+E164+E169</f>
        <v>7185929.109999999</v>
      </c>
    </row>
    <row r="164" spans="1:5" s="324" customFormat="1" ht="47.25">
      <c r="A164" s="2" t="s">
        <v>728</v>
      </c>
      <c r="B164" s="325" t="s">
        <v>313</v>
      </c>
      <c r="C164" s="325" t="s">
        <v>163</v>
      </c>
      <c r="D164" s="325"/>
      <c r="E164" s="326">
        <f>E165</f>
        <v>1350000</v>
      </c>
    </row>
    <row r="165" spans="1:5" s="324" customFormat="1" ht="31.5">
      <c r="A165" s="2" t="s">
        <v>197</v>
      </c>
      <c r="B165" s="325" t="s">
        <v>313</v>
      </c>
      <c r="C165" s="325" t="s">
        <v>498</v>
      </c>
      <c r="D165" s="325"/>
      <c r="E165" s="326">
        <f>E166</f>
        <v>1350000</v>
      </c>
    </row>
    <row r="166" spans="1:5" s="324" customFormat="1" ht="39" customHeight="1">
      <c r="A166" s="2" t="s">
        <v>315</v>
      </c>
      <c r="B166" s="325" t="s">
        <v>313</v>
      </c>
      <c r="C166" s="325" t="s">
        <v>952</v>
      </c>
      <c r="D166" s="325"/>
      <c r="E166" s="326">
        <f>E167+E168</f>
        <v>1350000</v>
      </c>
    </row>
    <row r="167" spans="1:5" s="324" customFormat="1" ht="31.5">
      <c r="A167" s="2" t="s">
        <v>350</v>
      </c>
      <c r="B167" s="325" t="s">
        <v>313</v>
      </c>
      <c r="C167" s="325" t="s">
        <v>952</v>
      </c>
      <c r="D167" s="325" t="s">
        <v>326</v>
      </c>
      <c r="E167" s="326">
        <v>1349500</v>
      </c>
    </row>
    <row r="168" spans="1:5" s="324" customFormat="1" ht="15.75">
      <c r="A168" s="2" t="s">
        <v>327</v>
      </c>
      <c r="B168" s="325" t="s">
        <v>313</v>
      </c>
      <c r="C168" s="325" t="s">
        <v>952</v>
      </c>
      <c r="D168" s="325" t="s">
        <v>328</v>
      </c>
      <c r="E168" s="326">
        <v>500</v>
      </c>
    </row>
    <row r="169" spans="1:5" s="324" customFormat="1" ht="63">
      <c r="A169" s="2" t="s">
        <v>732</v>
      </c>
      <c r="B169" s="325" t="s">
        <v>313</v>
      </c>
      <c r="C169" s="325" t="s">
        <v>172</v>
      </c>
      <c r="D169" s="325"/>
      <c r="E169" s="326">
        <f>E170</f>
        <v>500000</v>
      </c>
    </row>
    <row r="170" spans="1:5" s="324" customFormat="1" ht="31.5">
      <c r="A170" s="2" t="s">
        <v>945</v>
      </c>
      <c r="B170" s="325" t="s">
        <v>313</v>
      </c>
      <c r="C170" s="325" t="s">
        <v>946</v>
      </c>
      <c r="D170" s="325"/>
      <c r="E170" s="326">
        <f>E171</f>
        <v>500000</v>
      </c>
    </row>
    <row r="171" spans="1:5" s="324" customFormat="1" ht="46.5" customHeight="1">
      <c r="A171" s="2" t="s">
        <v>1206</v>
      </c>
      <c r="B171" s="325" t="s">
        <v>313</v>
      </c>
      <c r="C171" s="325" t="s">
        <v>1207</v>
      </c>
      <c r="D171" s="325"/>
      <c r="E171" s="326">
        <f>E172</f>
        <v>500000</v>
      </c>
    </row>
    <row r="172" spans="1:5" s="324" customFormat="1" ht="15.75">
      <c r="A172" s="2" t="s">
        <v>327</v>
      </c>
      <c r="B172" s="325" t="s">
        <v>313</v>
      </c>
      <c r="C172" s="325" t="s">
        <v>1207</v>
      </c>
      <c r="D172" s="325" t="s">
        <v>328</v>
      </c>
      <c r="E172" s="326">
        <v>500000</v>
      </c>
    </row>
    <row r="173" spans="1:5" s="324" customFormat="1" ht="48" customHeight="1">
      <c r="A173" s="2" t="s">
        <v>739</v>
      </c>
      <c r="B173" s="325" t="s">
        <v>313</v>
      </c>
      <c r="C173" s="325" t="s">
        <v>740</v>
      </c>
      <c r="D173" s="325"/>
      <c r="E173" s="326">
        <f>E174</f>
        <v>5335929.109999999</v>
      </c>
    </row>
    <row r="174" spans="1:5" s="324" customFormat="1" ht="34.5" customHeight="1">
      <c r="A174" s="2" t="s">
        <v>1007</v>
      </c>
      <c r="B174" s="325" t="s">
        <v>313</v>
      </c>
      <c r="C174" s="325" t="s">
        <v>741</v>
      </c>
      <c r="D174" s="325"/>
      <c r="E174" s="326">
        <f>E177+E175</f>
        <v>5335929.109999999</v>
      </c>
    </row>
    <row r="175" spans="1:5" s="324" customFormat="1" ht="34.5" customHeight="1">
      <c r="A175" s="2" t="s">
        <v>218</v>
      </c>
      <c r="B175" s="325" t="s">
        <v>313</v>
      </c>
      <c r="C175" s="325" t="s">
        <v>1047</v>
      </c>
      <c r="D175" s="325"/>
      <c r="E175" s="326">
        <f>E176</f>
        <v>189358.27</v>
      </c>
    </row>
    <row r="176" spans="1:5" s="324" customFormat="1" ht="34.5" customHeight="1">
      <c r="A176" s="2" t="s">
        <v>111</v>
      </c>
      <c r="B176" s="325" t="s">
        <v>313</v>
      </c>
      <c r="C176" s="325" t="s">
        <v>1047</v>
      </c>
      <c r="D176" s="325" t="s">
        <v>339</v>
      </c>
      <c r="E176" s="326">
        <v>189358.27</v>
      </c>
    </row>
    <row r="177" spans="1:5" s="324" customFormat="1" ht="51" customHeight="1">
      <c r="A177" s="2" t="s">
        <v>465</v>
      </c>
      <c r="B177" s="325" t="s">
        <v>313</v>
      </c>
      <c r="C177" s="325" t="s">
        <v>1008</v>
      </c>
      <c r="D177" s="325"/>
      <c r="E177" s="326">
        <f>E178</f>
        <v>5146570.84</v>
      </c>
    </row>
    <row r="178" spans="1:5" s="324" customFormat="1" ht="32.25" customHeight="1">
      <c r="A178" s="2" t="s">
        <v>218</v>
      </c>
      <c r="B178" s="325" t="s">
        <v>313</v>
      </c>
      <c r="C178" s="325" t="s">
        <v>1008</v>
      </c>
      <c r="D178" s="325" t="s">
        <v>339</v>
      </c>
      <c r="E178" s="326">
        <v>5146570.84</v>
      </c>
    </row>
    <row r="179" spans="1:5" ht="15.75">
      <c r="A179" s="2" t="s">
        <v>298</v>
      </c>
      <c r="B179" s="325" t="s">
        <v>296</v>
      </c>
      <c r="C179" s="325"/>
      <c r="D179" s="325"/>
      <c r="E179" s="326">
        <f>E180</f>
        <v>21164585.629999995</v>
      </c>
    </row>
    <row r="180" spans="1:5" s="324" customFormat="1" ht="51.75" customHeight="1">
      <c r="A180" s="2" t="s">
        <v>732</v>
      </c>
      <c r="B180" s="325" t="s">
        <v>296</v>
      </c>
      <c r="C180" s="325" t="s">
        <v>172</v>
      </c>
      <c r="D180" s="325"/>
      <c r="E180" s="326">
        <f>E181++E184+E190</f>
        <v>21164585.629999995</v>
      </c>
    </row>
    <row r="181" spans="1:5" s="324" customFormat="1" ht="38.25" customHeight="1">
      <c r="A181" s="2" t="s">
        <v>1154</v>
      </c>
      <c r="B181" s="325" t="s">
        <v>296</v>
      </c>
      <c r="C181" s="325" t="s">
        <v>173</v>
      </c>
      <c r="D181" s="325"/>
      <c r="E181" s="326">
        <f>E182</f>
        <v>10328560.1</v>
      </c>
    </row>
    <row r="182" spans="1:5" s="324" customFormat="1" ht="31.5">
      <c r="A182" s="2" t="s">
        <v>218</v>
      </c>
      <c r="B182" s="325" t="s">
        <v>296</v>
      </c>
      <c r="C182" s="325" t="s">
        <v>733</v>
      </c>
      <c r="D182" s="325"/>
      <c r="E182" s="326">
        <f>E183</f>
        <v>10328560.1</v>
      </c>
    </row>
    <row r="183" spans="1:5" s="324" customFormat="1" ht="33.75" customHeight="1">
      <c r="A183" s="2" t="s">
        <v>111</v>
      </c>
      <c r="B183" s="325" t="s">
        <v>296</v>
      </c>
      <c r="C183" s="325" t="s">
        <v>733</v>
      </c>
      <c r="D183" s="325" t="s">
        <v>339</v>
      </c>
      <c r="E183" s="326">
        <v>10328560.1</v>
      </c>
    </row>
    <row r="184" spans="1:5" s="324" customFormat="1" ht="33.75" customHeight="1">
      <c r="A184" s="2" t="s">
        <v>970</v>
      </c>
      <c r="B184" s="325" t="s">
        <v>296</v>
      </c>
      <c r="C184" s="325" t="s">
        <v>174</v>
      </c>
      <c r="D184" s="325"/>
      <c r="E184" s="326">
        <f>E185+E188</f>
        <v>8521028.379999999</v>
      </c>
    </row>
    <row r="185" spans="1:5" s="324" customFormat="1" ht="15.75">
      <c r="A185" s="2" t="s">
        <v>34</v>
      </c>
      <c r="B185" s="325" t="s">
        <v>296</v>
      </c>
      <c r="C185" s="325" t="s">
        <v>735</v>
      </c>
      <c r="D185" s="325"/>
      <c r="E185" s="326">
        <f>E186+E187</f>
        <v>8521028.379999999</v>
      </c>
    </row>
    <row r="186" spans="1:5" s="324" customFormat="1" ht="31.5">
      <c r="A186" s="2" t="s">
        <v>350</v>
      </c>
      <c r="B186" s="325" t="s">
        <v>296</v>
      </c>
      <c r="C186" s="325" t="s">
        <v>735</v>
      </c>
      <c r="D186" s="325" t="s">
        <v>326</v>
      </c>
      <c r="E186" s="326">
        <v>7893778.38</v>
      </c>
    </row>
    <row r="187" spans="1:5" s="324" customFormat="1" ht="15.75">
      <c r="A187" s="2" t="s">
        <v>253</v>
      </c>
      <c r="B187" s="325" t="s">
        <v>296</v>
      </c>
      <c r="C187" s="325" t="s">
        <v>735</v>
      </c>
      <c r="D187" s="325" t="s">
        <v>335</v>
      </c>
      <c r="E187" s="326">
        <v>627250</v>
      </c>
    </row>
    <row r="188" spans="1:5" s="324" customFormat="1" ht="66" customHeight="1">
      <c r="A188" s="2" t="s">
        <v>458</v>
      </c>
      <c r="B188" s="325" t="s">
        <v>296</v>
      </c>
      <c r="C188" s="325" t="s">
        <v>734</v>
      </c>
      <c r="D188" s="325"/>
      <c r="E188" s="326">
        <f>E189</f>
        <v>0</v>
      </c>
    </row>
    <row r="189" spans="1:5" s="324" customFormat="1" ht="31.5">
      <c r="A189" s="2" t="s">
        <v>332</v>
      </c>
      <c r="B189" s="325" t="s">
        <v>296</v>
      </c>
      <c r="C189" s="325" t="s">
        <v>734</v>
      </c>
      <c r="D189" s="325" t="s">
        <v>328</v>
      </c>
      <c r="E189" s="326">
        <v>0</v>
      </c>
    </row>
    <row r="190" spans="1:5" s="324" customFormat="1" ht="31.5">
      <c r="A190" s="2" t="s">
        <v>177</v>
      </c>
      <c r="B190" s="325" t="s">
        <v>296</v>
      </c>
      <c r="C190" s="325" t="s">
        <v>959</v>
      </c>
      <c r="D190" s="325"/>
      <c r="E190" s="326">
        <f>E191</f>
        <v>2314997.15</v>
      </c>
    </row>
    <row r="191" spans="1:5" s="324" customFormat="1" ht="46.5" customHeight="1">
      <c r="A191" s="2" t="s">
        <v>525</v>
      </c>
      <c r="B191" s="325" t="s">
        <v>296</v>
      </c>
      <c r="C191" s="325" t="s">
        <v>960</v>
      </c>
      <c r="D191" s="325"/>
      <c r="E191" s="326">
        <f>E192</f>
        <v>2314997.15</v>
      </c>
    </row>
    <row r="192" spans="1:5" s="324" customFormat="1" ht="35.25" customHeight="1">
      <c r="A192" s="2" t="s">
        <v>350</v>
      </c>
      <c r="B192" s="325" t="s">
        <v>296</v>
      </c>
      <c r="C192" s="325" t="s">
        <v>960</v>
      </c>
      <c r="D192" s="325" t="s">
        <v>326</v>
      </c>
      <c r="E192" s="326">
        <v>2314997.15</v>
      </c>
    </row>
    <row r="193" spans="1:5" s="324" customFormat="1" ht="19.5" customHeight="1">
      <c r="A193" s="2" t="s">
        <v>1048</v>
      </c>
      <c r="B193" s="325" t="s">
        <v>1049</v>
      </c>
      <c r="C193" s="325"/>
      <c r="D193" s="325"/>
      <c r="E193" s="326">
        <f>E194</f>
        <v>72549605.65</v>
      </c>
    </row>
    <row r="194" spans="1:5" s="324" customFormat="1" ht="51.75" customHeight="1">
      <c r="A194" s="2" t="s">
        <v>732</v>
      </c>
      <c r="B194" s="325" t="s">
        <v>1049</v>
      </c>
      <c r="C194" s="325" t="s">
        <v>172</v>
      </c>
      <c r="D194" s="325"/>
      <c r="E194" s="326">
        <f>E198+E195</f>
        <v>72549605.65</v>
      </c>
    </row>
    <row r="195" spans="1:5" s="324" customFormat="1" ht="21.75" customHeight="1">
      <c r="A195" s="2" t="s">
        <v>1050</v>
      </c>
      <c r="B195" s="325" t="s">
        <v>1049</v>
      </c>
      <c r="C195" s="325" t="s">
        <v>1051</v>
      </c>
      <c r="D195" s="325"/>
      <c r="E195" s="326">
        <f>E196</f>
        <v>123640</v>
      </c>
    </row>
    <row r="196" spans="1:5" s="324" customFormat="1" ht="66.75" customHeight="1">
      <c r="A196" s="2" t="s">
        <v>1052</v>
      </c>
      <c r="B196" s="325" t="s">
        <v>1049</v>
      </c>
      <c r="C196" s="325" t="s">
        <v>1053</v>
      </c>
      <c r="D196" s="325"/>
      <c r="E196" s="326">
        <f>E197</f>
        <v>123640</v>
      </c>
    </row>
    <row r="197" spans="1:5" s="324" customFormat="1" ht="20.25" customHeight="1">
      <c r="A197" s="2" t="s">
        <v>253</v>
      </c>
      <c r="B197" s="325" t="s">
        <v>1049</v>
      </c>
      <c r="C197" s="325" t="s">
        <v>1053</v>
      </c>
      <c r="D197" s="325" t="s">
        <v>335</v>
      </c>
      <c r="E197" s="326">
        <v>123640</v>
      </c>
    </row>
    <row r="198" spans="1:5" s="324" customFormat="1" ht="35.25" customHeight="1">
      <c r="A198" s="2" t="s">
        <v>533</v>
      </c>
      <c r="B198" s="325" t="s">
        <v>1049</v>
      </c>
      <c r="C198" s="325" t="s">
        <v>175</v>
      </c>
      <c r="D198" s="325"/>
      <c r="E198" s="326">
        <f>E201+E205+E207+E203+E199+E209+E211</f>
        <v>72425965.65</v>
      </c>
    </row>
    <row r="199" spans="1:5" s="324" customFormat="1" ht="35.25" customHeight="1">
      <c r="A199" s="2" t="s">
        <v>1054</v>
      </c>
      <c r="B199" s="325" t="s">
        <v>1049</v>
      </c>
      <c r="C199" s="325" t="s">
        <v>1055</v>
      </c>
      <c r="D199" s="325"/>
      <c r="E199" s="326">
        <f>E200</f>
        <v>1701400</v>
      </c>
    </row>
    <row r="200" spans="1:5" s="324" customFormat="1" ht="22.5" customHeight="1">
      <c r="A200" s="2" t="s">
        <v>253</v>
      </c>
      <c r="B200" s="325" t="s">
        <v>1049</v>
      </c>
      <c r="C200" s="325" t="s">
        <v>1055</v>
      </c>
      <c r="D200" s="325" t="s">
        <v>335</v>
      </c>
      <c r="E200" s="326">
        <v>1701400</v>
      </c>
    </row>
    <row r="201" spans="1:5" s="324" customFormat="1" ht="21" customHeight="1">
      <c r="A201" s="2" t="s">
        <v>1056</v>
      </c>
      <c r="B201" s="325" t="s">
        <v>1049</v>
      </c>
      <c r="C201" s="325" t="s">
        <v>1057</v>
      </c>
      <c r="D201" s="325"/>
      <c r="E201" s="326">
        <f>E202</f>
        <v>35509500</v>
      </c>
    </row>
    <row r="202" spans="1:5" s="324" customFormat="1" ht="35.25" customHeight="1">
      <c r="A202" s="2" t="s">
        <v>111</v>
      </c>
      <c r="B202" s="325" t="s">
        <v>1049</v>
      </c>
      <c r="C202" s="325" t="s">
        <v>1057</v>
      </c>
      <c r="D202" s="325" t="s">
        <v>339</v>
      </c>
      <c r="E202" s="326">
        <v>35509500</v>
      </c>
    </row>
    <row r="203" spans="1:5" s="324" customFormat="1" ht="35.25" customHeight="1">
      <c r="A203" s="2" t="s">
        <v>1041</v>
      </c>
      <c r="B203" s="325" t="s">
        <v>1049</v>
      </c>
      <c r="C203" s="325" t="s">
        <v>1058</v>
      </c>
      <c r="D203" s="325"/>
      <c r="E203" s="326">
        <f>E204</f>
        <v>1454000</v>
      </c>
    </row>
    <row r="204" spans="1:5" s="324" customFormat="1" ht="17.25" customHeight="1">
      <c r="A204" s="2" t="s">
        <v>253</v>
      </c>
      <c r="B204" s="325" t="s">
        <v>1049</v>
      </c>
      <c r="C204" s="325" t="s">
        <v>1058</v>
      </c>
      <c r="D204" s="325" t="s">
        <v>335</v>
      </c>
      <c r="E204" s="326">
        <v>1454000</v>
      </c>
    </row>
    <row r="205" spans="1:5" s="324" customFormat="1" ht="48" customHeight="1">
      <c r="A205" s="2" t="s">
        <v>1059</v>
      </c>
      <c r="B205" s="325" t="s">
        <v>1049</v>
      </c>
      <c r="C205" s="325" t="s">
        <v>1060</v>
      </c>
      <c r="D205" s="325"/>
      <c r="E205" s="326">
        <f>E206</f>
        <v>17049929.61</v>
      </c>
    </row>
    <row r="206" spans="1:5" s="324" customFormat="1" ht="16.5" customHeight="1">
      <c r="A206" s="2" t="s">
        <v>1061</v>
      </c>
      <c r="B206" s="325" t="s">
        <v>1049</v>
      </c>
      <c r="C206" s="325" t="s">
        <v>1060</v>
      </c>
      <c r="D206" s="325" t="s">
        <v>335</v>
      </c>
      <c r="E206" s="326">
        <v>17049929.61</v>
      </c>
    </row>
    <row r="207" spans="1:5" s="324" customFormat="1" ht="19.5" customHeight="1">
      <c r="A207" s="2" t="s">
        <v>1062</v>
      </c>
      <c r="B207" s="325" t="s">
        <v>1049</v>
      </c>
      <c r="C207" s="325" t="s">
        <v>1063</v>
      </c>
      <c r="D207" s="325"/>
      <c r="E207" s="326">
        <f>E208</f>
        <v>12956699.67</v>
      </c>
    </row>
    <row r="208" spans="1:5" s="324" customFormat="1" ht="15.75" customHeight="1">
      <c r="A208" s="2" t="s">
        <v>253</v>
      </c>
      <c r="B208" s="325" t="s">
        <v>1049</v>
      </c>
      <c r="C208" s="325" t="s">
        <v>1063</v>
      </c>
      <c r="D208" s="325" t="s">
        <v>335</v>
      </c>
      <c r="E208" s="326">
        <v>12956699.67</v>
      </c>
    </row>
    <row r="209" spans="1:5" s="324" customFormat="1" ht="30.75" customHeight="1">
      <c r="A209" s="2" t="s">
        <v>1208</v>
      </c>
      <c r="B209" s="325" t="s">
        <v>1049</v>
      </c>
      <c r="C209" s="325" t="s">
        <v>1209</v>
      </c>
      <c r="D209" s="325"/>
      <c r="E209" s="326">
        <f>E210</f>
        <v>1363779.2</v>
      </c>
    </row>
    <row r="210" spans="1:5" s="324" customFormat="1" ht="15.75" customHeight="1">
      <c r="A210" s="2" t="s">
        <v>253</v>
      </c>
      <c r="B210" s="325" t="s">
        <v>1049</v>
      </c>
      <c r="C210" s="325" t="s">
        <v>1209</v>
      </c>
      <c r="D210" s="325" t="s">
        <v>335</v>
      </c>
      <c r="E210" s="326">
        <v>1363779.2</v>
      </c>
    </row>
    <row r="211" spans="1:5" s="324" customFormat="1" ht="50.25" customHeight="1">
      <c r="A211" s="2" t="s">
        <v>1210</v>
      </c>
      <c r="B211" s="325" t="s">
        <v>1049</v>
      </c>
      <c r="C211" s="325" t="s">
        <v>1211</v>
      </c>
      <c r="D211" s="325"/>
      <c r="E211" s="326">
        <f>E212</f>
        <v>2390657.17</v>
      </c>
    </row>
    <row r="212" spans="1:5" s="324" customFormat="1" ht="15.75" customHeight="1">
      <c r="A212" s="2" t="s">
        <v>253</v>
      </c>
      <c r="B212" s="325" t="s">
        <v>1049</v>
      </c>
      <c r="C212" s="325" t="s">
        <v>1211</v>
      </c>
      <c r="D212" s="325" t="s">
        <v>335</v>
      </c>
      <c r="E212" s="326">
        <v>2390657.17</v>
      </c>
    </row>
    <row r="213" spans="1:5" s="324" customFormat="1" ht="15.75">
      <c r="A213" s="2" t="s">
        <v>514</v>
      </c>
      <c r="B213" s="325" t="s">
        <v>513</v>
      </c>
      <c r="C213" s="325"/>
      <c r="D213" s="325"/>
      <c r="E213" s="326">
        <f>E216</f>
        <v>8100000</v>
      </c>
    </row>
    <row r="214" spans="1:5" s="324" customFormat="1" ht="63">
      <c r="A214" s="2" t="s">
        <v>732</v>
      </c>
      <c r="B214" s="325" t="s">
        <v>513</v>
      </c>
      <c r="C214" s="325" t="s">
        <v>172</v>
      </c>
      <c r="D214" s="325"/>
      <c r="E214" s="326">
        <f>E216</f>
        <v>8100000</v>
      </c>
    </row>
    <row r="215" spans="1:5" s="324" customFormat="1" ht="47.25">
      <c r="A215" s="2" t="s">
        <v>533</v>
      </c>
      <c r="B215" s="325" t="s">
        <v>513</v>
      </c>
      <c r="C215" s="325" t="s">
        <v>175</v>
      </c>
      <c r="D215" s="325"/>
      <c r="E215" s="326">
        <f>E216</f>
        <v>8100000</v>
      </c>
    </row>
    <row r="216" spans="1:5" s="324" customFormat="1" ht="66.75" customHeight="1">
      <c r="A216" s="2" t="s">
        <v>941</v>
      </c>
      <c r="B216" s="325" t="s">
        <v>513</v>
      </c>
      <c r="C216" s="325" t="s">
        <v>176</v>
      </c>
      <c r="D216" s="325"/>
      <c r="E216" s="326">
        <f>E217</f>
        <v>8100000</v>
      </c>
    </row>
    <row r="217" spans="1:5" s="324" customFormat="1" ht="15.75">
      <c r="A217" s="2" t="s">
        <v>253</v>
      </c>
      <c r="B217" s="325" t="s">
        <v>513</v>
      </c>
      <c r="C217" s="325" t="s">
        <v>176</v>
      </c>
      <c r="D217" s="325" t="s">
        <v>335</v>
      </c>
      <c r="E217" s="326">
        <v>8100000</v>
      </c>
    </row>
    <row r="218" spans="1:5" s="324" customFormat="1" ht="15.75">
      <c r="A218" s="17" t="s">
        <v>507</v>
      </c>
      <c r="B218" s="322" t="s">
        <v>509</v>
      </c>
      <c r="C218" s="322"/>
      <c r="D218" s="322"/>
      <c r="E218" s="323">
        <f>E219</f>
        <v>5000000</v>
      </c>
    </row>
    <row r="219" spans="1:5" s="324" customFormat="1" ht="15.75">
      <c r="A219" s="2" t="s">
        <v>510</v>
      </c>
      <c r="B219" s="325" t="s">
        <v>508</v>
      </c>
      <c r="C219" s="325"/>
      <c r="D219" s="325"/>
      <c r="E219" s="326">
        <f>E220</f>
        <v>5000000</v>
      </c>
    </row>
    <row r="220" spans="1:5" s="324" customFormat="1" ht="49.5" customHeight="1">
      <c r="A220" s="2" t="s">
        <v>732</v>
      </c>
      <c r="B220" s="325" t="s">
        <v>508</v>
      </c>
      <c r="C220" s="325" t="s">
        <v>172</v>
      </c>
      <c r="D220" s="325"/>
      <c r="E220" s="326">
        <f>E221</f>
        <v>5000000</v>
      </c>
    </row>
    <row r="221" spans="1:5" s="324" customFormat="1" ht="47.25">
      <c r="A221" s="2" t="s">
        <v>533</v>
      </c>
      <c r="B221" s="325" t="s">
        <v>508</v>
      </c>
      <c r="C221" s="325" t="s">
        <v>175</v>
      </c>
      <c r="D221" s="325"/>
      <c r="E221" s="326">
        <f>E222</f>
        <v>5000000</v>
      </c>
    </row>
    <row r="222" spans="1:5" s="324" customFormat="1" ht="15.75">
      <c r="A222" s="2" t="s">
        <v>518</v>
      </c>
      <c r="B222" s="325" t="s">
        <v>508</v>
      </c>
      <c r="C222" s="325" t="s">
        <v>519</v>
      </c>
      <c r="D222" s="325"/>
      <c r="E222" s="326">
        <f>E223+E224</f>
        <v>5000000</v>
      </c>
    </row>
    <row r="223" spans="1:5" s="324" customFormat="1" ht="31.5">
      <c r="A223" s="2" t="s">
        <v>350</v>
      </c>
      <c r="B223" s="325" t="s">
        <v>508</v>
      </c>
      <c r="C223" s="325" t="s">
        <v>519</v>
      </c>
      <c r="D223" s="325" t="s">
        <v>326</v>
      </c>
      <c r="E223" s="326">
        <v>0</v>
      </c>
    </row>
    <row r="224" spans="1:5" s="324" customFormat="1" ht="15.75">
      <c r="A224" s="2" t="s">
        <v>253</v>
      </c>
      <c r="B224" s="325" t="s">
        <v>508</v>
      </c>
      <c r="C224" s="325" t="s">
        <v>519</v>
      </c>
      <c r="D224" s="325" t="s">
        <v>335</v>
      </c>
      <c r="E224" s="326">
        <v>5000000</v>
      </c>
    </row>
    <row r="225" spans="1:5" ht="15.75">
      <c r="A225" s="17" t="s">
        <v>17</v>
      </c>
      <c r="B225" s="322" t="s">
        <v>268</v>
      </c>
      <c r="C225" s="322"/>
      <c r="D225" s="322"/>
      <c r="E225" s="323">
        <f>E226+E252+E340+E321+E299</f>
        <v>1373228712.0800002</v>
      </c>
    </row>
    <row r="226" spans="1:5" ht="15.75">
      <c r="A226" s="2" t="s">
        <v>272</v>
      </c>
      <c r="B226" s="325" t="s">
        <v>269</v>
      </c>
      <c r="C226" s="325"/>
      <c r="D226" s="325"/>
      <c r="E226" s="326">
        <f>E227+E248</f>
        <v>429004589.79</v>
      </c>
    </row>
    <row r="227" spans="1:5" ht="47.25">
      <c r="A227" s="2" t="s">
        <v>68</v>
      </c>
      <c r="B227" s="325" t="s">
        <v>269</v>
      </c>
      <c r="C227" s="325" t="s">
        <v>50</v>
      </c>
      <c r="D227" s="325"/>
      <c r="E227" s="326">
        <f>E228+E245</f>
        <v>426544589.79</v>
      </c>
    </row>
    <row r="228" spans="1:5" ht="31.5">
      <c r="A228" s="2" t="s">
        <v>119</v>
      </c>
      <c r="B228" s="325" t="s">
        <v>269</v>
      </c>
      <c r="C228" s="325" t="s">
        <v>51</v>
      </c>
      <c r="D228" s="325"/>
      <c r="E228" s="326">
        <f>E237+E239+E241+E243+E229+E231+E233+E235</f>
        <v>425064589.79</v>
      </c>
    </row>
    <row r="229" spans="1:5" ht="31.5">
      <c r="A229" s="2" t="s">
        <v>1041</v>
      </c>
      <c r="B229" s="325" t="s">
        <v>269</v>
      </c>
      <c r="C229" s="325" t="s">
        <v>1064</v>
      </c>
      <c r="D229" s="325"/>
      <c r="E229" s="326">
        <f>E230</f>
        <v>0</v>
      </c>
    </row>
    <row r="230" spans="1:5" ht="31.5">
      <c r="A230" s="2" t="s">
        <v>332</v>
      </c>
      <c r="B230" s="325" t="s">
        <v>269</v>
      </c>
      <c r="C230" s="325" t="s">
        <v>1064</v>
      </c>
      <c r="D230" s="325" t="s">
        <v>333</v>
      </c>
      <c r="E230" s="326">
        <v>0</v>
      </c>
    </row>
    <row r="231" spans="1:5" ht="47.25">
      <c r="A231" s="2" t="s">
        <v>1043</v>
      </c>
      <c r="B231" s="325" t="s">
        <v>269</v>
      </c>
      <c r="C231" s="325" t="s">
        <v>1065</v>
      </c>
      <c r="D231" s="325"/>
      <c r="E231" s="326">
        <f>E232</f>
        <v>0</v>
      </c>
    </row>
    <row r="232" spans="1:5" ht="31.5">
      <c r="A232" s="2" t="s">
        <v>332</v>
      </c>
      <c r="B232" s="325" t="s">
        <v>269</v>
      </c>
      <c r="C232" s="325" t="s">
        <v>1065</v>
      </c>
      <c r="D232" s="325" t="s">
        <v>333</v>
      </c>
      <c r="E232" s="326">
        <v>0</v>
      </c>
    </row>
    <row r="233" spans="1:5" ht="47.25">
      <c r="A233" s="2" t="s">
        <v>1045</v>
      </c>
      <c r="B233" s="325" t="s">
        <v>269</v>
      </c>
      <c r="C233" s="325" t="s">
        <v>1066</v>
      </c>
      <c r="D233" s="325"/>
      <c r="E233" s="326">
        <f>E234</f>
        <v>0</v>
      </c>
    </row>
    <row r="234" spans="1:5" ht="31.5">
      <c r="A234" s="2" t="s">
        <v>332</v>
      </c>
      <c r="B234" s="325" t="s">
        <v>269</v>
      </c>
      <c r="C234" s="325" t="s">
        <v>1066</v>
      </c>
      <c r="D234" s="325" t="s">
        <v>333</v>
      </c>
      <c r="E234" s="326">
        <v>0</v>
      </c>
    </row>
    <row r="235" spans="1:5" ht="18" customHeight="1">
      <c r="A235" s="2" t="s">
        <v>460</v>
      </c>
      <c r="B235" s="325" t="s">
        <v>269</v>
      </c>
      <c r="C235" s="325" t="s">
        <v>1212</v>
      </c>
      <c r="D235" s="325"/>
      <c r="E235" s="326">
        <f>E236</f>
        <v>2000351.79</v>
      </c>
    </row>
    <row r="236" spans="1:5" ht="31.5">
      <c r="A236" s="2" t="s">
        <v>332</v>
      </c>
      <c r="B236" s="325" t="s">
        <v>269</v>
      </c>
      <c r="C236" s="325" t="s">
        <v>1212</v>
      </c>
      <c r="D236" s="325" t="s">
        <v>333</v>
      </c>
      <c r="E236" s="326">
        <v>2000351.79</v>
      </c>
    </row>
    <row r="237" spans="1:5" ht="15.75">
      <c r="A237" s="2" t="s">
        <v>114</v>
      </c>
      <c r="B237" s="325" t="s">
        <v>269</v>
      </c>
      <c r="C237" s="325" t="s">
        <v>123</v>
      </c>
      <c r="D237" s="325"/>
      <c r="E237" s="326">
        <f>E238</f>
        <v>115709695</v>
      </c>
    </row>
    <row r="238" spans="1:5" ht="31.5">
      <c r="A238" s="2" t="s">
        <v>332</v>
      </c>
      <c r="B238" s="325" t="s">
        <v>269</v>
      </c>
      <c r="C238" s="325" t="s">
        <v>123</v>
      </c>
      <c r="D238" s="325" t="s">
        <v>333</v>
      </c>
      <c r="E238" s="326">
        <v>115709695</v>
      </c>
    </row>
    <row r="239" spans="1:5" ht="174.75" customHeight="1">
      <c r="A239" s="2" t="s">
        <v>358</v>
      </c>
      <c r="B239" s="325" t="s">
        <v>269</v>
      </c>
      <c r="C239" s="325" t="s">
        <v>120</v>
      </c>
      <c r="D239" s="325"/>
      <c r="E239" s="326">
        <f>E240</f>
        <v>221022850</v>
      </c>
    </row>
    <row r="240" spans="1:5" ht="31.5">
      <c r="A240" s="2" t="s">
        <v>332</v>
      </c>
      <c r="B240" s="325" t="s">
        <v>269</v>
      </c>
      <c r="C240" s="325" t="s">
        <v>120</v>
      </c>
      <c r="D240" s="325" t="s">
        <v>333</v>
      </c>
      <c r="E240" s="326">
        <v>221022850</v>
      </c>
    </row>
    <row r="241" spans="1:5" ht="177.75" customHeight="1">
      <c r="A241" s="2" t="s">
        <v>6</v>
      </c>
      <c r="B241" s="325" t="s">
        <v>269</v>
      </c>
      <c r="C241" s="325" t="s">
        <v>121</v>
      </c>
      <c r="D241" s="325"/>
      <c r="E241" s="326">
        <f>E242</f>
        <v>2463400</v>
      </c>
    </row>
    <row r="242" spans="1:5" ht="31.5">
      <c r="A242" s="2" t="s">
        <v>332</v>
      </c>
      <c r="B242" s="325" t="s">
        <v>269</v>
      </c>
      <c r="C242" s="325" t="s">
        <v>121</v>
      </c>
      <c r="D242" s="325" t="s">
        <v>333</v>
      </c>
      <c r="E242" s="326">
        <v>2463400</v>
      </c>
    </row>
    <row r="243" spans="1:5" ht="194.25" customHeight="1">
      <c r="A243" s="2" t="s">
        <v>359</v>
      </c>
      <c r="B243" s="325" t="s">
        <v>269</v>
      </c>
      <c r="C243" s="325" t="s">
        <v>122</v>
      </c>
      <c r="D243" s="325"/>
      <c r="E243" s="326">
        <f>E244</f>
        <v>83868293</v>
      </c>
    </row>
    <row r="244" spans="1:5" ht="31.5">
      <c r="A244" s="2" t="s">
        <v>332</v>
      </c>
      <c r="B244" s="325" t="s">
        <v>269</v>
      </c>
      <c r="C244" s="325" t="s">
        <v>122</v>
      </c>
      <c r="D244" s="325" t="s">
        <v>333</v>
      </c>
      <c r="E244" s="326">
        <v>83868293</v>
      </c>
    </row>
    <row r="245" spans="1:5" ht="63">
      <c r="A245" s="2" t="s">
        <v>56</v>
      </c>
      <c r="B245" s="325" t="s">
        <v>269</v>
      </c>
      <c r="C245" s="325" t="s">
        <v>136</v>
      </c>
      <c r="D245" s="325"/>
      <c r="E245" s="326">
        <f>E246</f>
        <v>1480000</v>
      </c>
    </row>
    <row r="246" spans="1:5" ht="15.75">
      <c r="A246" s="2" t="s">
        <v>114</v>
      </c>
      <c r="B246" s="325" t="s">
        <v>269</v>
      </c>
      <c r="C246" s="325" t="s">
        <v>220</v>
      </c>
      <c r="D246" s="325"/>
      <c r="E246" s="326">
        <f>E247</f>
        <v>1480000</v>
      </c>
    </row>
    <row r="247" spans="1:5" ht="31.5">
      <c r="A247" s="2" t="s">
        <v>332</v>
      </c>
      <c r="B247" s="325" t="s">
        <v>269</v>
      </c>
      <c r="C247" s="325" t="s">
        <v>220</v>
      </c>
      <c r="D247" s="325" t="s">
        <v>333</v>
      </c>
      <c r="E247" s="326">
        <v>1480000</v>
      </c>
    </row>
    <row r="248" spans="1:5" s="324" customFormat="1" ht="51.75" customHeight="1">
      <c r="A248" s="2" t="s">
        <v>732</v>
      </c>
      <c r="B248" s="325" t="s">
        <v>269</v>
      </c>
      <c r="C248" s="325" t="s">
        <v>172</v>
      </c>
      <c r="D248" s="325"/>
      <c r="E248" s="326">
        <f>E249</f>
        <v>2460000</v>
      </c>
    </row>
    <row r="249" spans="1:5" s="324" customFormat="1" ht="38.25" customHeight="1">
      <c r="A249" s="2" t="s">
        <v>958</v>
      </c>
      <c r="B249" s="325" t="s">
        <v>269</v>
      </c>
      <c r="C249" s="325" t="s">
        <v>173</v>
      </c>
      <c r="D249" s="325"/>
      <c r="E249" s="326">
        <f>E250</f>
        <v>2460000</v>
      </c>
    </row>
    <row r="250" spans="1:5" s="324" customFormat="1" ht="31.5">
      <c r="A250" s="2" t="s">
        <v>218</v>
      </c>
      <c r="B250" s="325" t="s">
        <v>269</v>
      </c>
      <c r="C250" s="325" t="s">
        <v>733</v>
      </c>
      <c r="D250" s="325"/>
      <c r="E250" s="326">
        <f>E251</f>
        <v>2460000</v>
      </c>
    </row>
    <row r="251" spans="1:5" s="324" customFormat="1" ht="33.75" customHeight="1">
      <c r="A251" s="2" t="s">
        <v>111</v>
      </c>
      <c r="B251" s="325" t="s">
        <v>269</v>
      </c>
      <c r="C251" s="325" t="s">
        <v>733</v>
      </c>
      <c r="D251" s="325" t="s">
        <v>339</v>
      </c>
      <c r="E251" s="326">
        <v>2460000</v>
      </c>
    </row>
    <row r="252" spans="1:5" ht="15.75">
      <c r="A252" s="2" t="s">
        <v>273</v>
      </c>
      <c r="B252" s="325" t="s">
        <v>18</v>
      </c>
      <c r="C252" s="325"/>
      <c r="D252" s="325"/>
      <c r="E252" s="326">
        <f>E253+E295</f>
        <v>727374239.6400001</v>
      </c>
    </row>
    <row r="253" spans="1:5" ht="47.25">
      <c r="A253" s="2" t="s">
        <v>68</v>
      </c>
      <c r="B253" s="325" t="s">
        <v>18</v>
      </c>
      <c r="C253" s="325" t="s">
        <v>50</v>
      </c>
      <c r="D253" s="325"/>
      <c r="E253" s="326">
        <f>E257+E284+E254</f>
        <v>724091739.6400001</v>
      </c>
    </row>
    <row r="254" spans="1:5" ht="15.75">
      <c r="A254" s="2" t="s">
        <v>547</v>
      </c>
      <c r="B254" s="325" t="s">
        <v>18</v>
      </c>
      <c r="C254" s="325" t="s">
        <v>541</v>
      </c>
      <c r="D254" s="325"/>
      <c r="E254" s="326">
        <f>E255</f>
        <v>359062.35</v>
      </c>
    </row>
    <row r="255" spans="1:5" ht="47.25">
      <c r="A255" s="2" t="s">
        <v>542</v>
      </c>
      <c r="B255" s="325" t="s">
        <v>18</v>
      </c>
      <c r="C255" s="325" t="s">
        <v>543</v>
      </c>
      <c r="D255" s="325"/>
      <c r="E255" s="326">
        <f>E256</f>
        <v>359062.35</v>
      </c>
    </row>
    <row r="256" spans="1:5" ht="31.5">
      <c r="A256" s="2" t="s">
        <v>332</v>
      </c>
      <c r="B256" s="325" t="s">
        <v>18</v>
      </c>
      <c r="C256" s="325" t="s">
        <v>543</v>
      </c>
      <c r="D256" s="325" t="s">
        <v>333</v>
      </c>
      <c r="E256" s="326">
        <v>359062.35</v>
      </c>
    </row>
    <row r="257" spans="1:5" ht="31.5">
      <c r="A257" s="2" t="s">
        <v>55</v>
      </c>
      <c r="B257" s="325" t="s">
        <v>18</v>
      </c>
      <c r="C257" s="325" t="s">
        <v>124</v>
      </c>
      <c r="D257" s="325"/>
      <c r="E257" s="326">
        <f>E274+E278+E280+E282+E276+E266+E260+E262+E264+E258+E268+E270+E272</f>
        <v>653365982.09</v>
      </c>
    </row>
    <row r="258" spans="1:5" ht="36" customHeight="1">
      <c r="A258" s="2" t="s">
        <v>1054</v>
      </c>
      <c r="B258" s="325" t="s">
        <v>18</v>
      </c>
      <c r="C258" s="325" t="s">
        <v>1067</v>
      </c>
      <c r="D258" s="325"/>
      <c r="E258" s="326">
        <f>E259</f>
        <v>590700</v>
      </c>
    </row>
    <row r="259" spans="1:5" ht="31.5">
      <c r="A259" s="2" t="s">
        <v>332</v>
      </c>
      <c r="B259" s="325" t="s">
        <v>18</v>
      </c>
      <c r="C259" s="325" t="s">
        <v>1067</v>
      </c>
      <c r="D259" s="325" t="s">
        <v>333</v>
      </c>
      <c r="E259" s="326">
        <v>590700</v>
      </c>
    </row>
    <row r="260" spans="1:5" ht="31.5">
      <c r="A260" s="2" t="s">
        <v>1041</v>
      </c>
      <c r="B260" s="325" t="s">
        <v>18</v>
      </c>
      <c r="C260" s="325" t="s">
        <v>1068</v>
      </c>
      <c r="D260" s="325"/>
      <c r="E260" s="326">
        <f>E261</f>
        <v>0</v>
      </c>
    </row>
    <row r="261" spans="1:5" ht="31.5">
      <c r="A261" s="2" t="s">
        <v>332</v>
      </c>
      <c r="B261" s="325" t="s">
        <v>18</v>
      </c>
      <c r="C261" s="325" t="s">
        <v>1068</v>
      </c>
      <c r="D261" s="325" t="s">
        <v>333</v>
      </c>
      <c r="E261" s="326">
        <v>0</v>
      </c>
    </row>
    <row r="262" spans="1:5" ht="47.25">
      <c r="A262" s="2" t="s">
        <v>1043</v>
      </c>
      <c r="B262" s="325" t="s">
        <v>18</v>
      </c>
      <c r="C262" s="325" t="s">
        <v>1069</v>
      </c>
      <c r="D262" s="325"/>
      <c r="E262" s="326">
        <f>E263</f>
        <v>0</v>
      </c>
    </row>
    <row r="263" spans="1:5" ht="31.5">
      <c r="A263" s="2" t="s">
        <v>332</v>
      </c>
      <c r="B263" s="325" t="s">
        <v>18</v>
      </c>
      <c r="C263" s="325" t="s">
        <v>1069</v>
      </c>
      <c r="D263" s="325" t="s">
        <v>333</v>
      </c>
      <c r="E263" s="326">
        <v>0</v>
      </c>
    </row>
    <row r="264" spans="1:5" ht="47.25">
      <c r="A264" s="2" t="s">
        <v>1045</v>
      </c>
      <c r="B264" s="325" t="s">
        <v>18</v>
      </c>
      <c r="C264" s="325" t="s">
        <v>1070</v>
      </c>
      <c r="D264" s="325"/>
      <c r="E264" s="326">
        <f>E265</f>
        <v>0</v>
      </c>
    </row>
    <row r="265" spans="1:5" ht="31.5">
      <c r="A265" s="2" t="s">
        <v>332</v>
      </c>
      <c r="B265" s="325" t="s">
        <v>18</v>
      </c>
      <c r="C265" s="325" t="s">
        <v>1070</v>
      </c>
      <c r="D265" s="325" t="s">
        <v>333</v>
      </c>
      <c r="E265" s="326">
        <v>0</v>
      </c>
    </row>
    <row r="266" spans="1:5" ht="18" customHeight="1">
      <c r="A266" s="2" t="s">
        <v>460</v>
      </c>
      <c r="B266" s="325" t="s">
        <v>18</v>
      </c>
      <c r="C266" s="325" t="s">
        <v>459</v>
      </c>
      <c r="D266" s="325"/>
      <c r="E266" s="326">
        <f>E267</f>
        <v>4317438.21</v>
      </c>
    </row>
    <row r="267" spans="1:5" ht="31.5">
      <c r="A267" s="2" t="s">
        <v>332</v>
      </c>
      <c r="B267" s="325" t="s">
        <v>18</v>
      </c>
      <c r="C267" s="325" t="s">
        <v>459</v>
      </c>
      <c r="D267" s="325" t="s">
        <v>333</v>
      </c>
      <c r="E267" s="326">
        <v>4317438.21</v>
      </c>
    </row>
    <row r="268" spans="1:5" ht="47.25">
      <c r="A268" s="2" t="s">
        <v>1213</v>
      </c>
      <c r="B268" s="325" t="s">
        <v>18</v>
      </c>
      <c r="C268" s="325" t="s">
        <v>1214</v>
      </c>
      <c r="D268" s="325"/>
      <c r="E268" s="326">
        <f>E269</f>
        <v>0</v>
      </c>
    </row>
    <row r="269" spans="1:5" ht="31.5">
      <c r="A269" s="2" t="s">
        <v>332</v>
      </c>
      <c r="B269" s="325" t="s">
        <v>18</v>
      </c>
      <c r="C269" s="325" t="s">
        <v>1214</v>
      </c>
      <c r="D269" s="325" t="s">
        <v>333</v>
      </c>
      <c r="E269" s="330">
        <v>0</v>
      </c>
    </row>
    <row r="270" spans="1:5" ht="50.25" customHeight="1">
      <c r="A270" s="2" t="s">
        <v>1215</v>
      </c>
      <c r="B270" s="325" t="s">
        <v>18</v>
      </c>
      <c r="C270" s="325" t="s">
        <v>1216</v>
      </c>
      <c r="D270" s="325"/>
      <c r="E270" s="330">
        <f>E271</f>
        <v>1307814</v>
      </c>
    </row>
    <row r="271" spans="1:5" ht="31.5">
      <c r="A271" s="2" t="s">
        <v>332</v>
      </c>
      <c r="B271" s="325" t="s">
        <v>18</v>
      </c>
      <c r="C271" s="325" t="s">
        <v>1216</v>
      </c>
      <c r="D271" s="325" t="s">
        <v>333</v>
      </c>
      <c r="E271" s="330">
        <v>1307814</v>
      </c>
    </row>
    <row r="272" spans="1:5" ht="63">
      <c r="A272" s="2" t="s">
        <v>1217</v>
      </c>
      <c r="B272" s="325" t="s">
        <v>18</v>
      </c>
      <c r="C272" s="325" t="s">
        <v>1218</v>
      </c>
      <c r="D272" s="325"/>
      <c r="E272" s="330">
        <f>E273</f>
        <v>210000</v>
      </c>
    </row>
    <row r="273" spans="1:5" ht="31.5">
      <c r="A273" s="2" t="s">
        <v>332</v>
      </c>
      <c r="B273" s="325" t="s">
        <v>18</v>
      </c>
      <c r="C273" s="325" t="s">
        <v>1218</v>
      </c>
      <c r="D273" s="325" t="s">
        <v>333</v>
      </c>
      <c r="E273" s="330">
        <v>210000</v>
      </c>
    </row>
    <row r="274" spans="1:5" ht="31.5" customHeight="1">
      <c r="A274" s="2" t="s">
        <v>115</v>
      </c>
      <c r="B274" s="325" t="s">
        <v>18</v>
      </c>
      <c r="C274" s="325" t="s">
        <v>128</v>
      </c>
      <c r="D274" s="325"/>
      <c r="E274" s="326">
        <f>E275</f>
        <v>165227597.88</v>
      </c>
    </row>
    <row r="275" spans="1:5" ht="31.5">
      <c r="A275" s="2" t="s">
        <v>332</v>
      </c>
      <c r="B275" s="325" t="s">
        <v>18</v>
      </c>
      <c r="C275" s="325" t="s">
        <v>128</v>
      </c>
      <c r="D275" s="325" t="s">
        <v>333</v>
      </c>
      <c r="E275" s="326">
        <v>165227597.88</v>
      </c>
    </row>
    <row r="276" spans="1:5" ht="46.5" customHeight="1">
      <c r="A276" s="2" t="s">
        <v>529</v>
      </c>
      <c r="B276" s="325" t="s">
        <v>18</v>
      </c>
      <c r="C276" s="325" t="s">
        <v>528</v>
      </c>
      <c r="D276" s="325"/>
      <c r="E276" s="326">
        <f>E277</f>
        <v>43002456</v>
      </c>
    </row>
    <row r="277" spans="1:5" ht="31.5">
      <c r="A277" s="2" t="s">
        <v>332</v>
      </c>
      <c r="B277" s="325" t="s">
        <v>18</v>
      </c>
      <c r="C277" s="325" t="s">
        <v>528</v>
      </c>
      <c r="D277" s="325" t="s">
        <v>333</v>
      </c>
      <c r="E277" s="326">
        <v>43002456</v>
      </c>
    </row>
    <row r="278" spans="1:5" ht="143.25" customHeight="1">
      <c r="A278" s="2" t="s">
        <v>360</v>
      </c>
      <c r="B278" s="325" t="s">
        <v>18</v>
      </c>
      <c r="C278" s="325" t="s">
        <v>125</v>
      </c>
      <c r="D278" s="325"/>
      <c r="E278" s="326">
        <f>E279</f>
        <v>382252095</v>
      </c>
    </row>
    <row r="279" spans="1:5" ht="31.5">
      <c r="A279" s="2" t="s">
        <v>332</v>
      </c>
      <c r="B279" s="325" t="s">
        <v>18</v>
      </c>
      <c r="C279" s="325" t="s">
        <v>125</v>
      </c>
      <c r="D279" s="325" t="s">
        <v>333</v>
      </c>
      <c r="E279" s="326">
        <v>382252095</v>
      </c>
    </row>
    <row r="280" spans="1:5" ht="156" customHeight="1">
      <c r="A280" s="2" t="s">
        <v>361</v>
      </c>
      <c r="B280" s="325" t="s">
        <v>18</v>
      </c>
      <c r="C280" s="325" t="s">
        <v>126</v>
      </c>
      <c r="D280" s="325"/>
      <c r="E280" s="326">
        <f>E281</f>
        <v>15985500</v>
      </c>
    </row>
    <row r="281" spans="1:5" ht="31.5">
      <c r="A281" s="2" t="s">
        <v>332</v>
      </c>
      <c r="B281" s="325" t="s">
        <v>18</v>
      </c>
      <c r="C281" s="325" t="s">
        <v>126</v>
      </c>
      <c r="D281" s="325" t="s">
        <v>333</v>
      </c>
      <c r="E281" s="326">
        <v>15985500</v>
      </c>
    </row>
    <row r="282" spans="1:5" ht="179.25" customHeight="1">
      <c r="A282" s="2" t="s">
        <v>362</v>
      </c>
      <c r="B282" s="325" t="s">
        <v>18</v>
      </c>
      <c r="C282" s="325" t="s">
        <v>127</v>
      </c>
      <c r="D282" s="325"/>
      <c r="E282" s="326">
        <f>E283</f>
        <v>40472381</v>
      </c>
    </row>
    <row r="283" spans="1:5" ht="37.5" customHeight="1">
      <c r="A283" s="2" t="s">
        <v>332</v>
      </c>
      <c r="B283" s="325" t="s">
        <v>18</v>
      </c>
      <c r="C283" s="325" t="s">
        <v>127</v>
      </c>
      <c r="D283" s="325" t="s">
        <v>333</v>
      </c>
      <c r="E283" s="326">
        <v>40472381</v>
      </c>
    </row>
    <row r="284" spans="1:5" ht="63">
      <c r="A284" s="2" t="s">
        <v>744</v>
      </c>
      <c r="B284" s="325" t="s">
        <v>18</v>
      </c>
      <c r="C284" s="325" t="s">
        <v>136</v>
      </c>
      <c r="D284" s="325"/>
      <c r="E284" s="326">
        <f>E293+E287+E285+E289+E291</f>
        <v>70366695.2</v>
      </c>
    </row>
    <row r="285" spans="1:5" ht="47.25">
      <c r="A285" s="2" t="s">
        <v>545</v>
      </c>
      <c r="B285" s="325" t="s">
        <v>18</v>
      </c>
      <c r="C285" s="325" t="s">
        <v>546</v>
      </c>
      <c r="D285" s="325"/>
      <c r="E285" s="326">
        <f>E286</f>
        <v>46679731.2</v>
      </c>
    </row>
    <row r="286" spans="1:5" ht="31.5">
      <c r="A286" s="2" t="s">
        <v>332</v>
      </c>
      <c r="B286" s="325" t="s">
        <v>18</v>
      </c>
      <c r="C286" s="325" t="s">
        <v>546</v>
      </c>
      <c r="D286" s="325" t="s">
        <v>333</v>
      </c>
      <c r="E286" s="326">
        <v>46679731.2</v>
      </c>
    </row>
    <row r="287" spans="1:5" ht="63">
      <c r="A287" s="2" t="s">
        <v>466</v>
      </c>
      <c r="B287" s="325" t="s">
        <v>18</v>
      </c>
      <c r="C287" s="325" t="s">
        <v>33</v>
      </c>
      <c r="D287" s="325"/>
      <c r="E287" s="326">
        <f>E288</f>
        <v>12580630.2</v>
      </c>
    </row>
    <row r="288" spans="1:5" ht="31.5">
      <c r="A288" s="2" t="s">
        <v>332</v>
      </c>
      <c r="B288" s="325" t="s">
        <v>18</v>
      </c>
      <c r="C288" s="325" t="s">
        <v>33</v>
      </c>
      <c r="D288" s="325" t="s">
        <v>333</v>
      </c>
      <c r="E288" s="326">
        <v>12580630.2</v>
      </c>
    </row>
    <row r="289" spans="1:5" ht="78.75">
      <c r="A289" s="2" t="s">
        <v>995</v>
      </c>
      <c r="B289" s="325" t="s">
        <v>18</v>
      </c>
      <c r="C289" s="325" t="s">
        <v>996</v>
      </c>
      <c r="D289" s="325"/>
      <c r="E289" s="326">
        <f>E290</f>
        <v>1179283</v>
      </c>
    </row>
    <row r="290" spans="1:5" ht="31.5">
      <c r="A290" s="2" t="s">
        <v>332</v>
      </c>
      <c r="B290" s="325" t="s">
        <v>18</v>
      </c>
      <c r="C290" s="325" t="s">
        <v>996</v>
      </c>
      <c r="D290" s="325" t="s">
        <v>333</v>
      </c>
      <c r="E290" s="326">
        <v>1179283</v>
      </c>
    </row>
    <row r="291" spans="1:5" ht="63">
      <c r="A291" s="331" t="s">
        <v>1219</v>
      </c>
      <c r="B291" s="325" t="s">
        <v>18</v>
      </c>
      <c r="C291" s="332" t="s">
        <v>1220</v>
      </c>
      <c r="D291" s="332"/>
      <c r="E291" s="326">
        <f>E292</f>
        <v>131050.8</v>
      </c>
    </row>
    <row r="292" spans="1:5" ht="31.5">
      <c r="A292" s="331" t="s">
        <v>332</v>
      </c>
      <c r="B292" s="325" t="s">
        <v>18</v>
      </c>
      <c r="C292" s="332" t="s">
        <v>1220</v>
      </c>
      <c r="D292" s="332" t="s">
        <v>333</v>
      </c>
      <c r="E292" s="326">
        <v>131050.8</v>
      </c>
    </row>
    <row r="293" spans="1:5" ht="37.5" customHeight="1">
      <c r="A293" s="2" t="s">
        <v>115</v>
      </c>
      <c r="B293" s="325" t="s">
        <v>18</v>
      </c>
      <c r="C293" s="325" t="s">
        <v>221</v>
      </c>
      <c r="D293" s="325"/>
      <c r="E293" s="326">
        <f>E294</f>
        <v>9796000</v>
      </c>
    </row>
    <row r="294" spans="1:5" ht="31.5">
      <c r="A294" s="2" t="s">
        <v>332</v>
      </c>
      <c r="B294" s="325" t="s">
        <v>18</v>
      </c>
      <c r="C294" s="325" t="s">
        <v>221</v>
      </c>
      <c r="D294" s="325" t="s">
        <v>333</v>
      </c>
      <c r="E294" s="326">
        <v>9796000</v>
      </c>
    </row>
    <row r="295" spans="1:5" s="324" customFormat="1" ht="51.75" customHeight="1">
      <c r="A295" s="2" t="s">
        <v>732</v>
      </c>
      <c r="B295" s="325" t="s">
        <v>18</v>
      </c>
      <c r="C295" s="325" t="s">
        <v>172</v>
      </c>
      <c r="D295" s="325"/>
      <c r="E295" s="326">
        <f>E296</f>
        <v>3282500</v>
      </c>
    </row>
    <row r="296" spans="1:5" s="324" customFormat="1" ht="38.25" customHeight="1">
      <c r="A296" s="2" t="s">
        <v>958</v>
      </c>
      <c r="B296" s="325" t="s">
        <v>18</v>
      </c>
      <c r="C296" s="325" t="s">
        <v>173</v>
      </c>
      <c r="D296" s="325"/>
      <c r="E296" s="326">
        <f>E297</f>
        <v>3282500</v>
      </c>
    </row>
    <row r="297" spans="1:5" s="324" customFormat="1" ht="31.5">
      <c r="A297" s="2" t="s">
        <v>218</v>
      </c>
      <c r="B297" s="325" t="s">
        <v>18</v>
      </c>
      <c r="C297" s="325" t="s">
        <v>733</v>
      </c>
      <c r="D297" s="325"/>
      <c r="E297" s="326">
        <f>E298</f>
        <v>3282500</v>
      </c>
    </row>
    <row r="298" spans="1:5" s="324" customFormat="1" ht="33.75" customHeight="1">
      <c r="A298" s="2" t="s">
        <v>111</v>
      </c>
      <c r="B298" s="325" t="s">
        <v>18</v>
      </c>
      <c r="C298" s="325" t="s">
        <v>733</v>
      </c>
      <c r="D298" s="325" t="s">
        <v>339</v>
      </c>
      <c r="E298" s="326">
        <v>3282500</v>
      </c>
    </row>
    <row r="299" spans="1:5" ht="15.75">
      <c r="A299" s="2" t="s">
        <v>248</v>
      </c>
      <c r="B299" s="325" t="s">
        <v>247</v>
      </c>
      <c r="C299" s="325"/>
      <c r="D299" s="325"/>
      <c r="E299" s="326">
        <f>E312+E300</f>
        <v>140958828.48</v>
      </c>
    </row>
    <row r="300" spans="1:5" ht="37.5" customHeight="1">
      <c r="A300" s="2" t="s">
        <v>68</v>
      </c>
      <c r="B300" s="325" t="s">
        <v>247</v>
      </c>
      <c r="C300" s="325" t="s">
        <v>50</v>
      </c>
      <c r="D300" s="325"/>
      <c r="E300" s="326">
        <f>E304+E301</f>
        <v>75112173.47</v>
      </c>
    </row>
    <row r="301" spans="1:5" ht="20.25" customHeight="1">
      <c r="A301" s="2" t="s">
        <v>547</v>
      </c>
      <c r="B301" s="325" t="s">
        <v>247</v>
      </c>
      <c r="C301" s="325" t="s">
        <v>755</v>
      </c>
      <c r="D301" s="325"/>
      <c r="E301" s="326">
        <f>E302</f>
        <v>1362664.39</v>
      </c>
    </row>
    <row r="302" spans="1:5" ht="37.5" customHeight="1">
      <c r="A302" s="2" t="s">
        <v>754</v>
      </c>
      <c r="B302" s="325" t="s">
        <v>247</v>
      </c>
      <c r="C302" s="325" t="s">
        <v>756</v>
      </c>
      <c r="D302" s="325"/>
      <c r="E302" s="326">
        <f>E303</f>
        <v>1362664.39</v>
      </c>
    </row>
    <row r="303" spans="1:5" ht="34.5" customHeight="1">
      <c r="A303" s="2" t="s">
        <v>332</v>
      </c>
      <c r="B303" s="325" t="s">
        <v>247</v>
      </c>
      <c r="C303" s="325" t="s">
        <v>756</v>
      </c>
      <c r="D303" s="325" t="s">
        <v>333</v>
      </c>
      <c r="E303" s="326">
        <v>1362664.39</v>
      </c>
    </row>
    <row r="304" spans="1:5" ht="31.5">
      <c r="A304" s="2" t="s">
        <v>129</v>
      </c>
      <c r="B304" s="325" t="s">
        <v>247</v>
      </c>
      <c r="C304" s="325" t="s">
        <v>130</v>
      </c>
      <c r="D304" s="325"/>
      <c r="E304" s="326">
        <f>E307+E305+E309</f>
        <v>73749509.08</v>
      </c>
    </row>
    <row r="305" spans="1:5" ht="47.25">
      <c r="A305" s="2" t="s">
        <v>410</v>
      </c>
      <c r="B305" s="325" t="s">
        <v>247</v>
      </c>
      <c r="C305" s="325" t="s">
        <v>35</v>
      </c>
      <c r="D305" s="325"/>
      <c r="E305" s="326">
        <f>E306</f>
        <v>14843200</v>
      </c>
    </row>
    <row r="306" spans="1:5" ht="31.5">
      <c r="A306" s="2" t="s">
        <v>332</v>
      </c>
      <c r="B306" s="325" t="s">
        <v>247</v>
      </c>
      <c r="C306" s="325" t="s">
        <v>35</v>
      </c>
      <c r="D306" s="325" t="s">
        <v>333</v>
      </c>
      <c r="E306" s="326">
        <v>14843200</v>
      </c>
    </row>
    <row r="307" spans="1:5" ht="15.75">
      <c r="A307" s="2" t="s">
        <v>116</v>
      </c>
      <c r="B307" s="325" t="s">
        <v>247</v>
      </c>
      <c r="C307" s="325" t="s">
        <v>131</v>
      </c>
      <c r="D307" s="325"/>
      <c r="E307" s="326">
        <f>E308</f>
        <v>46806309.08</v>
      </c>
    </row>
    <row r="308" spans="1:5" ht="31.5">
      <c r="A308" s="2" t="s">
        <v>332</v>
      </c>
      <c r="B308" s="325" t="s">
        <v>247</v>
      </c>
      <c r="C308" s="325" t="s">
        <v>131</v>
      </c>
      <c r="D308" s="325" t="s">
        <v>333</v>
      </c>
      <c r="E308" s="326">
        <v>46806309.08</v>
      </c>
    </row>
    <row r="309" spans="1:5" ht="35.25" customHeight="1">
      <c r="A309" s="2" t="s">
        <v>544</v>
      </c>
      <c r="B309" s="325" t="s">
        <v>247</v>
      </c>
      <c r="C309" s="325" t="s">
        <v>718</v>
      </c>
      <c r="D309" s="325"/>
      <c r="E309" s="326">
        <f>E310+E311</f>
        <v>12100000</v>
      </c>
    </row>
    <row r="310" spans="1:5" ht="31.5">
      <c r="A310" s="2" t="s">
        <v>332</v>
      </c>
      <c r="B310" s="325" t="s">
        <v>247</v>
      </c>
      <c r="C310" s="325" t="s">
        <v>718</v>
      </c>
      <c r="D310" s="325" t="s">
        <v>333</v>
      </c>
      <c r="E310" s="326">
        <v>12036000</v>
      </c>
    </row>
    <row r="311" spans="1:5" ht="15.75">
      <c r="A311" s="2" t="s">
        <v>327</v>
      </c>
      <c r="B311" s="325" t="s">
        <v>247</v>
      </c>
      <c r="C311" s="325" t="s">
        <v>718</v>
      </c>
      <c r="D311" s="325" t="s">
        <v>328</v>
      </c>
      <c r="E311" s="326">
        <v>64000</v>
      </c>
    </row>
    <row r="312" spans="1:5" ht="31.5">
      <c r="A312" s="2" t="s">
        <v>2</v>
      </c>
      <c r="B312" s="325" t="s">
        <v>247</v>
      </c>
      <c r="C312" s="325" t="s">
        <v>155</v>
      </c>
      <c r="D312" s="325"/>
      <c r="E312" s="326">
        <f>E316+E313</f>
        <v>65846655.01</v>
      </c>
    </row>
    <row r="313" spans="1:5" ht="31.5">
      <c r="A313" s="2" t="s">
        <v>757</v>
      </c>
      <c r="B313" s="325" t="s">
        <v>247</v>
      </c>
      <c r="C313" s="325" t="s">
        <v>759</v>
      </c>
      <c r="D313" s="325"/>
      <c r="E313" s="326">
        <f>E314</f>
        <v>20996383.46</v>
      </c>
    </row>
    <row r="314" spans="1:5" ht="15.75">
      <c r="A314" s="2" t="s">
        <v>758</v>
      </c>
      <c r="B314" s="325" t="s">
        <v>247</v>
      </c>
      <c r="C314" s="325" t="s">
        <v>760</v>
      </c>
      <c r="D314" s="325"/>
      <c r="E314" s="326">
        <f>E315</f>
        <v>20996383.46</v>
      </c>
    </row>
    <row r="315" spans="1:5" ht="31.5">
      <c r="A315" s="2" t="s">
        <v>332</v>
      </c>
      <c r="B315" s="325" t="s">
        <v>247</v>
      </c>
      <c r="C315" s="325" t="s">
        <v>760</v>
      </c>
      <c r="D315" s="325" t="s">
        <v>333</v>
      </c>
      <c r="E315" s="326">
        <v>20996383.46</v>
      </c>
    </row>
    <row r="316" spans="1:5" ht="47.25">
      <c r="A316" s="2" t="s">
        <v>4</v>
      </c>
      <c r="B316" s="325" t="s">
        <v>247</v>
      </c>
      <c r="C316" s="325" t="s">
        <v>161</v>
      </c>
      <c r="D316" s="325"/>
      <c r="E316" s="326">
        <f>E319+E317</f>
        <v>44850271.55</v>
      </c>
    </row>
    <row r="317" spans="1:5" ht="47.25">
      <c r="A317" s="2" t="s">
        <v>410</v>
      </c>
      <c r="B317" s="325" t="s">
        <v>247</v>
      </c>
      <c r="C317" s="325" t="s">
        <v>36</v>
      </c>
      <c r="D317" s="325"/>
      <c r="E317" s="326">
        <f>E318</f>
        <v>10106300</v>
      </c>
    </row>
    <row r="318" spans="1:5" ht="31.5">
      <c r="A318" s="2" t="s">
        <v>332</v>
      </c>
      <c r="B318" s="325" t="s">
        <v>247</v>
      </c>
      <c r="C318" s="325" t="s">
        <v>36</v>
      </c>
      <c r="D318" s="325" t="s">
        <v>333</v>
      </c>
      <c r="E318" s="326">
        <v>10106300</v>
      </c>
    </row>
    <row r="319" spans="1:5" ht="15.75">
      <c r="A319" s="2" t="s">
        <v>116</v>
      </c>
      <c r="B319" s="325" t="s">
        <v>247</v>
      </c>
      <c r="C319" s="325" t="s">
        <v>162</v>
      </c>
      <c r="D319" s="325"/>
      <c r="E319" s="326">
        <f>E320</f>
        <v>34743971.55</v>
      </c>
    </row>
    <row r="320" spans="1:5" ht="31.5">
      <c r="A320" s="2" t="s">
        <v>332</v>
      </c>
      <c r="B320" s="325" t="s">
        <v>247</v>
      </c>
      <c r="C320" s="325" t="s">
        <v>162</v>
      </c>
      <c r="D320" s="325" t="s">
        <v>333</v>
      </c>
      <c r="E320" s="326">
        <v>34743971.55</v>
      </c>
    </row>
    <row r="321" spans="1:5" ht="15.75">
      <c r="A321" s="2" t="s">
        <v>240</v>
      </c>
      <c r="B321" s="325" t="s">
        <v>19</v>
      </c>
      <c r="C321" s="325"/>
      <c r="D321" s="325"/>
      <c r="E321" s="326">
        <f>E322+E332+E336</f>
        <v>31062700</v>
      </c>
    </row>
    <row r="322" spans="1:5" ht="47.25">
      <c r="A322" s="2" t="s">
        <v>68</v>
      </c>
      <c r="B322" s="325" t="s">
        <v>19</v>
      </c>
      <c r="C322" s="325" t="s">
        <v>50</v>
      </c>
      <c r="D322" s="325"/>
      <c r="E322" s="326">
        <f>E323</f>
        <v>16460500</v>
      </c>
    </row>
    <row r="323" spans="1:5" ht="47.25">
      <c r="A323" s="2" t="s">
        <v>216</v>
      </c>
      <c r="B323" s="325" t="s">
        <v>19</v>
      </c>
      <c r="C323" s="325" t="s">
        <v>132</v>
      </c>
      <c r="D323" s="325"/>
      <c r="E323" s="326">
        <f>E324+E329+E327</f>
        <v>16460500</v>
      </c>
    </row>
    <row r="324" spans="1:5" ht="15.75">
      <c r="A324" s="2" t="s">
        <v>302</v>
      </c>
      <c r="B324" s="325" t="s">
        <v>19</v>
      </c>
      <c r="C324" s="325" t="s">
        <v>42</v>
      </c>
      <c r="D324" s="325"/>
      <c r="E324" s="326">
        <f>E325+E326</f>
        <v>2150000</v>
      </c>
    </row>
    <row r="325" spans="1:5" ht="15.75">
      <c r="A325" s="2" t="s">
        <v>337</v>
      </c>
      <c r="B325" s="325" t="s">
        <v>19</v>
      </c>
      <c r="C325" s="325" t="s">
        <v>42</v>
      </c>
      <c r="D325" s="325" t="s">
        <v>336</v>
      </c>
      <c r="E325" s="326">
        <v>550000</v>
      </c>
    </row>
    <row r="326" spans="1:5" ht="31.5">
      <c r="A326" s="2" t="s">
        <v>332</v>
      </c>
      <c r="B326" s="325" t="s">
        <v>19</v>
      </c>
      <c r="C326" s="325" t="s">
        <v>42</v>
      </c>
      <c r="D326" s="325" t="s">
        <v>333</v>
      </c>
      <c r="E326" s="326">
        <v>1600000</v>
      </c>
    </row>
    <row r="327" spans="1:5" ht="15.75">
      <c r="A327" s="2" t="s">
        <v>520</v>
      </c>
      <c r="B327" s="325" t="s">
        <v>19</v>
      </c>
      <c r="C327" s="325" t="s">
        <v>521</v>
      </c>
      <c r="D327" s="325"/>
      <c r="E327" s="326">
        <f>E328</f>
        <v>2000000</v>
      </c>
    </row>
    <row r="328" spans="1:5" ht="31.5">
      <c r="A328" s="2" t="s">
        <v>332</v>
      </c>
      <c r="B328" s="325" t="s">
        <v>19</v>
      </c>
      <c r="C328" s="325" t="s">
        <v>521</v>
      </c>
      <c r="D328" s="325" t="s">
        <v>333</v>
      </c>
      <c r="E328" s="326">
        <v>2000000</v>
      </c>
    </row>
    <row r="329" spans="1:5" ht="94.5">
      <c r="A329" s="2" t="s">
        <v>469</v>
      </c>
      <c r="B329" s="325" t="s">
        <v>19</v>
      </c>
      <c r="C329" s="325" t="s">
        <v>43</v>
      </c>
      <c r="D329" s="325"/>
      <c r="E329" s="326">
        <f>E330+E331</f>
        <v>12310500</v>
      </c>
    </row>
    <row r="330" spans="1:5" ht="15.75">
      <c r="A330" s="2" t="s">
        <v>337</v>
      </c>
      <c r="B330" s="325" t="s">
        <v>19</v>
      </c>
      <c r="C330" s="325" t="s">
        <v>43</v>
      </c>
      <c r="D330" s="325" t="s">
        <v>336</v>
      </c>
      <c r="E330" s="326">
        <v>5856292.8</v>
      </c>
    </row>
    <row r="331" spans="1:5" ht="31.5">
      <c r="A331" s="2" t="s">
        <v>332</v>
      </c>
      <c r="B331" s="325" t="s">
        <v>19</v>
      </c>
      <c r="C331" s="325" t="s">
        <v>43</v>
      </c>
      <c r="D331" s="325" t="s">
        <v>333</v>
      </c>
      <c r="E331" s="326">
        <v>6454207.2</v>
      </c>
    </row>
    <row r="332" spans="1:5" ht="35.25" customHeight="1">
      <c r="A332" s="2" t="s">
        <v>144</v>
      </c>
      <c r="B332" s="325" t="s">
        <v>19</v>
      </c>
      <c r="C332" s="325" t="s">
        <v>145</v>
      </c>
      <c r="D332" s="325"/>
      <c r="E332" s="326">
        <f>E333</f>
        <v>14382200</v>
      </c>
    </row>
    <row r="333" spans="1:5" ht="31.5">
      <c r="A333" s="2" t="s">
        <v>146</v>
      </c>
      <c r="B333" s="325" t="s">
        <v>19</v>
      </c>
      <c r="C333" s="325" t="s">
        <v>147</v>
      </c>
      <c r="D333" s="325"/>
      <c r="E333" s="326">
        <f>E334</f>
        <v>14382200</v>
      </c>
    </row>
    <row r="334" spans="1:5" ht="15.75">
      <c r="A334" s="2" t="s">
        <v>338</v>
      </c>
      <c r="B334" s="325" t="s">
        <v>19</v>
      </c>
      <c r="C334" s="325" t="s">
        <v>148</v>
      </c>
      <c r="D334" s="325"/>
      <c r="E334" s="326">
        <f>E335</f>
        <v>14382200</v>
      </c>
    </row>
    <row r="335" spans="1:5" ht="31.5">
      <c r="A335" s="2" t="s">
        <v>332</v>
      </c>
      <c r="B335" s="325" t="s">
        <v>19</v>
      </c>
      <c r="C335" s="325" t="s">
        <v>148</v>
      </c>
      <c r="D335" s="325" t="s">
        <v>333</v>
      </c>
      <c r="E335" s="326">
        <v>14382200</v>
      </c>
    </row>
    <row r="336" spans="1:5" ht="47.25">
      <c r="A336" s="2" t="s">
        <v>192</v>
      </c>
      <c r="B336" s="325" t="s">
        <v>19</v>
      </c>
      <c r="C336" s="325" t="s">
        <v>193</v>
      </c>
      <c r="D336" s="325"/>
      <c r="E336" s="326">
        <f>E337</f>
        <v>220000</v>
      </c>
    </row>
    <row r="337" spans="1:5" ht="33" customHeight="1">
      <c r="A337" s="2" t="s">
        <v>928</v>
      </c>
      <c r="B337" s="325" t="s">
        <v>19</v>
      </c>
      <c r="C337" s="325" t="s">
        <v>196</v>
      </c>
      <c r="D337" s="325"/>
      <c r="E337" s="326">
        <f>E338</f>
        <v>220000</v>
      </c>
    </row>
    <row r="338" spans="1:5" ht="15.75">
      <c r="A338" s="2" t="s">
        <v>302</v>
      </c>
      <c r="B338" s="325" t="s">
        <v>19</v>
      </c>
      <c r="C338" s="325" t="s">
        <v>990</v>
      </c>
      <c r="D338" s="325"/>
      <c r="E338" s="326">
        <f>E339</f>
        <v>220000</v>
      </c>
    </row>
    <row r="339" spans="1:5" ht="31.5">
      <c r="A339" s="2" t="s">
        <v>332</v>
      </c>
      <c r="B339" s="325" t="s">
        <v>19</v>
      </c>
      <c r="C339" s="325" t="s">
        <v>990</v>
      </c>
      <c r="D339" s="325" t="s">
        <v>333</v>
      </c>
      <c r="E339" s="326">
        <v>220000</v>
      </c>
    </row>
    <row r="340" spans="1:5" ht="15.75">
      <c r="A340" s="2" t="s">
        <v>20</v>
      </c>
      <c r="B340" s="325" t="s">
        <v>21</v>
      </c>
      <c r="C340" s="325"/>
      <c r="D340" s="325"/>
      <c r="E340" s="326">
        <f>E341+E358</f>
        <v>44828354.17</v>
      </c>
    </row>
    <row r="341" spans="1:5" ht="47.25">
      <c r="A341" s="2" t="s">
        <v>68</v>
      </c>
      <c r="B341" s="325" t="s">
        <v>21</v>
      </c>
      <c r="C341" s="325" t="s">
        <v>50</v>
      </c>
      <c r="D341" s="325"/>
      <c r="E341" s="326">
        <f>E342+E348+E355</f>
        <v>21874754.17</v>
      </c>
    </row>
    <row r="342" spans="1:5" ht="110.25">
      <c r="A342" s="2" t="s">
        <v>717</v>
      </c>
      <c r="B342" s="325" t="s">
        <v>21</v>
      </c>
      <c r="C342" s="325" t="s">
        <v>134</v>
      </c>
      <c r="D342" s="325"/>
      <c r="E342" s="326">
        <f>E343</f>
        <v>2505000</v>
      </c>
    </row>
    <row r="343" spans="1:5" ht="15.75">
      <c r="A343" s="2" t="s">
        <v>117</v>
      </c>
      <c r="B343" s="325" t="s">
        <v>21</v>
      </c>
      <c r="C343" s="325" t="s">
        <v>45</v>
      </c>
      <c r="D343" s="325"/>
      <c r="E343" s="326">
        <f>E344+E345+E347+E346</f>
        <v>2505000</v>
      </c>
    </row>
    <row r="344" spans="1:5" ht="63">
      <c r="A344" s="2" t="s">
        <v>324</v>
      </c>
      <c r="B344" s="325" t="s">
        <v>21</v>
      </c>
      <c r="C344" s="325" t="s">
        <v>45</v>
      </c>
      <c r="D344" s="325" t="s">
        <v>325</v>
      </c>
      <c r="E344" s="326">
        <v>1117000</v>
      </c>
    </row>
    <row r="345" spans="1:5" ht="31.5">
      <c r="A345" s="2" t="s">
        <v>350</v>
      </c>
      <c r="B345" s="325" t="s">
        <v>21</v>
      </c>
      <c r="C345" s="325" t="s">
        <v>45</v>
      </c>
      <c r="D345" s="325" t="s">
        <v>326</v>
      </c>
      <c r="E345" s="326">
        <v>1113000</v>
      </c>
    </row>
    <row r="346" spans="1:5" ht="15.75">
      <c r="A346" s="2" t="s">
        <v>337</v>
      </c>
      <c r="B346" s="325" t="s">
        <v>21</v>
      </c>
      <c r="C346" s="325" t="s">
        <v>45</v>
      </c>
      <c r="D346" s="325" t="s">
        <v>336</v>
      </c>
      <c r="E346" s="326">
        <v>5000</v>
      </c>
    </row>
    <row r="347" spans="1:5" ht="31.5">
      <c r="A347" s="2" t="s">
        <v>332</v>
      </c>
      <c r="B347" s="325" t="s">
        <v>21</v>
      </c>
      <c r="C347" s="325" t="s">
        <v>45</v>
      </c>
      <c r="D347" s="325" t="s">
        <v>333</v>
      </c>
      <c r="E347" s="326">
        <v>270000</v>
      </c>
    </row>
    <row r="348" spans="1:5" ht="31.5">
      <c r="A348" s="2" t="s">
        <v>137</v>
      </c>
      <c r="B348" s="325" t="s">
        <v>21</v>
      </c>
      <c r="C348" s="325" t="s">
        <v>135</v>
      </c>
      <c r="D348" s="325"/>
      <c r="E348" s="326">
        <f>E351+E349</f>
        <v>17449600</v>
      </c>
    </row>
    <row r="349" spans="1:5" ht="15.75">
      <c r="A349" s="2" t="s">
        <v>530</v>
      </c>
      <c r="B349" s="325" t="s">
        <v>21</v>
      </c>
      <c r="C349" s="325" t="s">
        <v>531</v>
      </c>
      <c r="D349" s="325"/>
      <c r="E349" s="326">
        <f>E350</f>
        <v>70000</v>
      </c>
    </row>
    <row r="350" spans="1:5" ht="31.5">
      <c r="A350" s="2" t="s">
        <v>350</v>
      </c>
      <c r="B350" s="325" t="s">
        <v>21</v>
      </c>
      <c r="C350" s="325" t="s">
        <v>531</v>
      </c>
      <c r="D350" s="325" t="s">
        <v>326</v>
      </c>
      <c r="E350" s="326">
        <v>70000</v>
      </c>
    </row>
    <row r="351" spans="1:5" ht="63">
      <c r="A351" s="2" t="s">
        <v>301</v>
      </c>
      <c r="B351" s="325" t="s">
        <v>21</v>
      </c>
      <c r="C351" s="325" t="s">
        <v>46</v>
      </c>
      <c r="D351" s="325"/>
      <c r="E351" s="326">
        <f>E352+E353+E354</f>
        <v>17379600</v>
      </c>
    </row>
    <row r="352" spans="1:5" ht="63">
      <c r="A352" s="2" t="s">
        <v>324</v>
      </c>
      <c r="B352" s="325" t="s">
        <v>21</v>
      </c>
      <c r="C352" s="325" t="s">
        <v>46</v>
      </c>
      <c r="D352" s="325" t="s">
        <v>325</v>
      </c>
      <c r="E352" s="326">
        <v>13720600</v>
      </c>
    </row>
    <row r="353" spans="1:5" ht="31.5">
      <c r="A353" s="2" t="s">
        <v>350</v>
      </c>
      <c r="B353" s="325" t="s">
        <v>21</v>
      </c>
      <c r="C353" s="325" t="s">
        <v>46</v>
      </c>
      <c r="D353" s="325" t="s">
        <v>326</v>
      </c>
      <c r="E353" s="326">
        <v>3526000</v>
      </c>
    </row>
    <row r="354" spans="1:5" ht="15.75">
      <c r="A354" s="2" t="s">
        <v>327</v>
      </c>
      <c r="B354" s="325" t="s">
        <v>21</v>
      </c>
      <c r="C354" s="325" t="s">
        <v>46</v>
      </c>
      <c r="D354" s="325" t="s">
        <v>328</v>
      </c>
      <c r="E354" s="326">
        <v>133000</v>
      </c>
    </row>
    <row r="355" spans="1:5" ht="31.5">
      <c r="A355" s="331" t="s">
        <v>1221</v>
      </c>
      <c r="B355" s="325" t="s">
        <v>21</v>
      </c>
      <c r="C355" s="332" t="s">
        <v>1222</v>
      </c>
      <c r="D355" s="325"/>
      <c r="E355" s="326">
        <f>E356</f>
        <v>1920154.17</v>
      </c>
    </row>
    <row r="356" spans="1:5" ht="63">
      <c r="A356" s="331" t="s">
        <v>1223</v>
      </c>
      <c r="B356" s="325" t="s">
        <v>21</v>
      </c>
      <c r="C356" s="332" t="s">
        <v>1224</v>
      </c>
      <c r="D356" s="325"/>
      <c r="E356" s="326">
        <f>E357</f>
        <v>1920154.17</v>
      </c>
    </row>
    <row r="357" spans="1:5" ht="31.5">
      <c r="A357" s="2" t="s">
        <v>332</v>
      </c>
      <c r="B357" s="325" t="s">
        <v>21</v>
      </c>
      <c r="C357" s="332" t="s">
        <v>1224</v>
      </c>
      <c r="D357" s="325" t="s">
        <v>333</v>
      </c>
      <c r="E357" s="326">
        <v>1920154.17</v>
      </c>
    </row>
    <row r="358" spans="1:5" ht="47.25">
      <c r="A358" s="2" t="s">
        <v>69</v>
      </c>
      <c r="B358" s="325" t="s">
        <v>21</v>
      </c>
      <c r="C358" s="325" t="s">
        <v>139</v>
      </c>
      <c r="D358" s="325"/>
      <c r="E358" s="326">
        <f>E359</f>
        <v>22953600</v>
      </c>
    </row>
    <row r="359" spans="1:5" ht="31.5">
      <c r="A359" s="2" t="s">
        <v>142</v>
      </c>
      <c r="B359" s="325" t="s">
        <v>21</v>
      </c>
      <c r="C359" s="325" t="s">
        <v>224</v>
      </c>
      <c r="D359" s="325"/>
      <c r="E359" s="326">
        <f>E360</f>
        <v>22953600</v>
      </c>
    </row>
    <row r="360" spans="1:5" ht="63">
      <c r="A360" s="2" t="s">
        <v>301</v>
      </c>
      <c r="B360" s="325" t="s">
        <v>21</v>
      </c>
      <c r="C360" s="325" t="s">
        <v>919</v>
      </c>
      <c r="D360" s="325"/>
      <c r="E360" s="326">
        <f>E361+E362</f>
        <v>22953600</v>
      </c>
    </row>
    <row r="361" spans="1:5" ht="63">
      <c r="A361" s="2" t="s">
        <v>324</v>
      </c>
      <c r="B361" s="325" t="s">
        <v>21</v>
      </c>
      <c r="C361" s="325" t="s">
        <v>919</v>
      </c>
      <c r="D361" s="325" t="s">
        <v>325</v>
      </c>
      <c r="E361" s="326">
        <v>19775400</v>
      </c>
    </row>
    <row r="362" spans="1:5" ht="31.5">
      <c r="A362" s="2" t="s">
        <v>350</v>
      </c>
      <c r="B362" s="325" t="s">
        <v>21</v>
      </c>
      <c r="C362" s="325" t="s">
        <v>919</v>
      </c>
      <c r="D362" s="325" t="s">
        <v>326</v>
      </c>
      <c r="E362" s="326">
        <v>3178200</v>
      </c>
    </row>
    <row r="363" spans="1:5" ht="15.75">
      <c r="A363" s="17" t="s">
        <v>112</v>
      </c>
      <c r="B363" s="322" t="s">
        <v>270</v>
      </c>
      <c r="C363" s="322"/>
      <c r="D363" s="322"/>
      <c r="E363" s="323">
        <f>E364</f>
        <v>112096528.7</v>
      </c>
    </row>
    <row r="364" spans="1:5" ht="15.75">
      <c r="A364" s="2" t="s">
        <v>22</v>
      </c>
      <c r="B364" s="325" t="s">
        <v>271</v>
      </c>
      <c r="C364" s="325"/>
      <c r="D364" s="325"/>
      <c r="E364" s="326">
        <f>E365+E396</f>
        <v>112096528.7</v>
      </c>
    </row>
    <row r="365" spans="1:5" ht="31.5">
      <c r="A365" s="2" t="s">
        <v>2</v>
      </c>
      <c r="B365" s="325" t="s">
        <v>271</v>
      </c>
      <c r="C365" s="325" t="s">
        <v>155</v>
      </c>
      <c r="D365" s="325"/>
      <c r="E365" s="326">
        <f>E369+E366</f>
        <v>111749694.9</v>
      </c>
    </row>
    <row r="366" spans="1:5" ht="15.75">
      <c r="A366" s="2" t="s">
        <v>1225</v>
      </c>
      <c r="B366" s="325" t="s">
        <v>271</v>
      </c>
      <c r="C366" s="325" t="s">
        <v>1226</v>
      </c>
      <c r="D366" s="325"/>
      <c r="E366" s="326">
        <f>E367</f>
        <v>119047.62</v>
      </c>
    </row>
    <row r="367" spans="1:5" ht="15.75">
      <c r="A367" s="2" t="s">
        <v>758</v>
      </c>
      <c r="B367" s="325" t="s">
        <v>271</v>
      </c>
      <c r="C367" s="325" t="s">
        <v>1227</v>
      </c>
      <c r="D367" s="325"/>
      <c r="E367" s="326">
        <f>E368</f>
        <v>119047.62</v>
      </c>
    </row>
    <row r="368" spans="1:5" ht="31.5">
      <c r="A368" s="2" t="s">
        <v>332</v>
      </c>
      <c r="B368" s="325" t="s">
        <v>271</v>
      </c>
      <c r="C368" s="325" t="s">
        <v>1227</v>
      </c>
      <c r="D368" s="325" t="s">
        <v>333</v>
      </c>
      <c r="E368" s="326">
        <v>119047.62</v>
      </c>
    </row>
    <row r="369" spans="1:5" ht="47.25">
      <c r="A369" s="2" t="s">
        <v>157</v>
      </c>
      <c r="B369" s="325" t="s">
        <v>271</v>
      </c>
      <c r="C369" s="325" t="s">
        <v>156</v>
      </c>
      <c r="D369" s="325"/>
      <c r="E369" s="326">
        <f>E386+E391+E393+E372+E375+E370+E378+E380+E382+E389+E384</f>
        <v>111630647.28</v>
      </c>
    </row>
    <row r="370" spans="1:5" ht="15.75">
      <c r="A370" s="2" t="s">
        <v>999</v>
      </c>
      <c r="B370" s="325" t="s">
        <v>271</v>
      </c>
      <c r="C370" s="325" t="s">
        <v>1000</v>
      </c>
      <c r="D370" s="325"/>
      <c r="E370" s="326">
        <f>E371</f>
        <v>435717.57</v>
      </c>
    </row>
    <row r="371" spans="1:5" ht="31.5">
      <c r="A371" s="2" t="s">
        <v>332</v>
      </c>
      <c r="B371" s="325" t="s">
        <v>271</v>
      </c>
      <c r="C371" s="325" t="s">
        <v>1000</v>
      </c>
      <c r="D371" s="325" t="s">
        <v>333</v>
      </c>
      <c r="E371" s="326">
        <v>435717.57</v>
      </c>
    </row>
    <row r="372" spans="1:5" ht="47.25">
      <c r="A372" s="2" t="s">
        <v>467</v>
      </c>
      <c r="B372" s="325" t="s">
        <v>271</v>
      </c>
      <c r="C372" s="325" t="s">
        <v>368</v>
      </c>
      <c r="D372" s="325"/>
      <c r="E372" s="326">
        <f>E374+E373</f>
        <v>1665000</v>
      </c>
    </row>
    <row r="373" spans="1:5" ht="15.75">
      <c r="A373" s="2" t="s">
        <v>253</v>
      </c>
      <c r="B373" s="325" t="s">
        <v>271</v>
      </c>
      <c r="C373" s="325" t="s">
        <v>368</v>
      </c>
      <c r="D373" s="325" t="s">
        <v>335</v>
      </c>
      <c r="E373" s="326">
        <v>300000</v>
      </c>
    </row>
    <row r="374" spans="1:5" ht="31.5">
      <c r="A374" s="2" t="s">
        <v>332</v>
      </c>
      <c r="B374" s="325" t="s">
        <v>271</v>
      </c>
      <c r="C374" s="325" t="s">
        <v>368</v>
      </c>
      <c r="D374" s="325" t="s">
        <v>333</v>
      </c>
      <c r="E374" s="326">
        <v>1365000</v>
      </c>
    </row>
    <row r="375" spans="1:5" ht="81" customHeight="1">
      <c r="A375" s="2" t="s">
        <v>411</v>
      </c>
      <c r="B375" s="325" t="s">
        <v>271</v>
      </c>
      <c r="C375" s="325" t="s">
        <v>37</v>
      </c>
      <c r="D375" s="325"/>
      <c r="E375" s="326">
        <f>E376+E377</f>
        <v>30712600</v>
      </c>
    </row>
    <row r="376" spans="1:5" ht="15.75">
      <c r="A376" s="2" t="s">
        <v>253</v>
      </c>
      <c r="B376" s="325" t="s">
        <v>271</v>
      </c>
      <c r="C376" s="325" t="s">
        <v>37</v>
      </c>
      <c r="D376" s="325" t="s">
        <v>335</v>
      </c>
      <c r="E376" s="326">
        <v>8151000</v>
      </c>
    </row>
    <row r="377" spans="1:5" ht="31.5">
      <c r="A377" s="2" t="s">
        <v>332</v>
      </c>
      <c r="B377" s="325" t="s">
        <v>271</v>
      </c>
      <c r="C377" s="325" t="s">
        <v>37</v>
      </c>
      <c r="D377" s="325" t="s">
        <v>333</v>
      </c>
      <c r="E377" s="326">
        <v>22561600</v>
      </c>
    </row>
    <row r="378" spans="1:5" ht="31.5">
      <c r="A378" s="2" t="s">
        <v>1041</v>
      </c>
      <c r="B378" s="325" t="s">
        <v>271</v>
      </c>
      <c r="C378" s="325" t="s">
        <v>1071</v>
      </c>
      <c r="D378" s="325"/>
      <c r="E378" s="326">
        <f>E379</f>
        <v>2212261</v>
      </c>
    </row>
    <row r="379" spans="1:5" ht="31.5">
      <c r="A379" s="2" t="s">
        <v>332</v>
      </c>
      <c r="B379" s="325" t="s">
        <v>271</v>
      </c>
      <c r="C379" s="325" t="s">
        <v>1071</v>
      </c>
      <c r="D379" s="325" t="s">
        <v>333</v>
      </c>
      <c r="E379" s="326">
        <v>2212261</v>
      </c>
    </row>
    <row r="380" spans="1:5" ht="47.25">
      <c r="A380" s="2" t="s">
        <v>1043</v>
      </c>
      <c r="B380" s="325" t="s">
        <v>271</v>
      </c>
      <c r="C380" s="325" t="s">
        <v>1072</v>
      </c>
      <c r="D380" s="325"/>
      <c r="E380" s="326">
        <f>E381</f>
        <v>165000</v>
      </c>
    </row>
    <row r="381" spans="1:5" ht="31.5">
      <c r="A381" s="2" t="s">
        <v>332</v>
      </c>
      <c r="B381" s="325" t="s">
        <v>271</v>
      </c>
      <c r="C381" s="325" t="s">
        <v>1072</v>
      </c>
      <c r="D381" s="325" t="s">
        <v>333</v>
      </c>
      <c r="E381" s="326">
        <v>165000</v>
      </c>
    </row>
    <row r="382" spans="1:5" ht="47.25">
      <c r="A382" s="2" t="s">
        <v>1045</v>
      </c>
      <c r="B382" s="325" t="s">
        <v>271</v>
      </c>
      <c r="C382" s="325" t="s">
        <v>1073</v>
      </c>
      <c r="D382" s="325"/>
      <c r="E382" s="326">
        <f>E383</f>
        <v>165000</v>
      </c>
    </row>
    <row r="383" spans="1:5" ht="31.5">
      <c r="A383" s="2" t="s">
        <v>332</v>
      </c>
      <c r="B383" s="325" t="s">
        <v>271</v>
      </c>
      <c r="C383" s="325" t="s">
        <v>1073</v>
      </c>
      <c r="D383" s="325" t="s">
        <v>333</v>
      </c>
      <c r="E383" s="326">
        <v>165000</v>
      </c>
    </row>
    <row r="384" spans="1:5" ht="63">
      <c r="A384" s="2" t="s">
        <v>1228</v>
      </c>
      <c r="B384" s="325" t="s">
        <v>271</v>
      </c>
      <c r="C384" s="325" t="s">
        <v>1229</v>
      </c>
      <c r="D384" s="325"/>
      <c r="E384" s="326">
        <f>E385</f>
        <v>2028140</v>
      </c>
    </row>
    <row r="385" spans="1:5" ht="15.75">
      <c r="A385" s="2" t="s">
        <v>253</v>
      </c>
      <c r="B385" s="325" t="s">
        <v>271</v>
      </c>
      <c r="C385" s="325" t="s">
        <v>1229</v>
      </c>
      <c r="D385" s="325" t="s">
        <v>335</v>
      </c>
      <c r="E385" s="326">
        <v>2028140</v>
      </c>
    </row>
    <row r="386" spans="1:5" ht="15.75">
      <c r="A386" s="2" t="s">
        <v>347</v>
      </c>
      <c r="B386" s="325" t="s">
        <v>271</v>
      </c>
      <c r="C386" s="325" t="s">
        <v>158</v>
      </c>
      <c r="D386" s="325"/>
      <c r="E386" s="326">
        <f>E388+E387</f>
        <v>46417470.71</v>
      </c>
    </row>
    <row r="387" spans="1:5" ht="15.75">
      <c r="A387" s="2" t="s">
        <v>253</v>
      </c>
      <c r="B387" s="325" t="s">
        <v>271</v>
      </c>
      <c r="C387" s="325" t="s">
        <v>158</v>
      </c>
      <c r="D387" s="325" t="s">
        <v>335</v>
      </c>
      <c r="E387" s="326">
        <v>2045000</v>
      </c>
    </row>
    <row r="388" spans="1:5" ht="31.5">
      <c r="A388" s="2" t="s">
        <v>332</v>
      </c>
      <c r="B388" s="325" t="s">
        <v>271</v>
      </c>
      <c r="C388" s="325" t="s">
        <v>158</v>
      </c>
      <c r="D388" s="325" t="s">
        <v>333</v>
      </c>
      <c r="E388" s="326">
        <v>44372470.71</v>
      </c>
    </row>
    <row r="389" spans="1:5" ht="15.75">
      <c r="A389" s="2" t="s">
        <v>1230</v>
      </c>
      <c r="B389" s="325" t="s">
        <v>271</v>
      </c>
      <c r="C389" s="325" t="s">
        <v>1231</v>
      </c>
      <c r="D389" s="325"/>
      <c r="E389" s="326">
        <f>E390</f>
        <v>150000</v>
      </c>
    </row>
    <row r="390" spans="1:5" ht="15.75">
      <c r="A390" s="2" t="s">
        <v>253</v>
      </c>
      <c r="B390" s="325" t="s">
        <v>271</v>
      </c>
      <c r="C390" s="325" t="s">
        <v>1231</v>
      </c>
      <c r="D390" s="325" t="s">
        <v>335</v>
      </c>
      <c r="E390" s="326">
        <v>150000</v>
      </c>
    </row>
    <row r="391" spans="1:5" ht="15.75">
      <c r="A391" s="2" t="s">
        <v>279</v>
      </c>
      <c r="B391" s="325" t="s">
        <v>271</v>
      </c>
      <c r="C391" s="325" t="s">
        <v>159</v>
      </c>
      <c r="D391" s="325"/>
      <c r="E391" s="326">
        <f>E392</f>
        <v>27391000</v>
      </c>
    </row>
    <row r="392" spans="1:5" ht="31.5">
      <c r="A392" s="2" t="s">
        <v>332</v>
      </c>
      <c r="B392" s="325" t="s">
        <v>271</v>
      </c>
      <c r="C392" s="325" t="s">
        <v>159</v>
      </c>
      <c r="D392" s="325" t="s">
        <v>333</v>
      </c>
      <c r="E392" s="326">
        <v>27391000</v>
      </c>
    </row>
    <row r="393" spans="1:5" ht="15.75">
      <c r="A393" s="2" t="s">
        <v>348</v>
      </c>
      <c r="B393" s="325" t="s">
        <v>271</v>
      </c>
      <c r="C393" s="325" t="s">
        <v>160</v>
      </c>
      <c r="D393" s="325"/>
      <c r="E393" s="326">
        <f>E394+E395</f>
        <v>288458</v>
      </c>
    </row>
    <row r="394" spans="1:5" ht="33" customHeight="1">
      <c r="A394" s="2" t="s">
        <v>350</v>
      </c>
      <c r="B394" s="325" t="s">
        <v>271</v>
      </c>
      <c r="C394" s="325" t="s">
        <v>160</v>
      </c>
      <c r="D394" s="325" t="s">
        <v>326</v>
      </c>
      <c r="E394" s="326">
        <v>268458</v>
      </c>
    </row>
    <row r="395" spans="1:5" ht="18" customHeight="1">
      <c r="A395" s="2" t="s">
        <v>337</v>
      </c>
      <c r="B395" s="325" t="s">
        <v>271</v>
      </c>
      <c r="C395" s="325" t="s">
        <v>160</v>
      </c>
      <c r="D395" s="325" t="s">
        <v>336</v>
      </c>
      <c r="E395" s="326">
        <v>20000</v>
      </c>
    </row>
    <row r="396" spans="1:5" ht="47.25">
      <c r="A396" s="2" t="s">
        <v>1155</v>
      </c>
      <c r="B396" s="325" t="s">
        <v>271</v>
      </c>
      <c r="C396" s="325" t="s">
        <v>489</v>
      </c>
      <c r="D396" s="325"/>
      <c r="E396" s="326">
        <f>E401+E397</f>
        <v>346833.8</v>
      </c>
    </row>
    <row r="397" spans="1:5" ht="31.5">
      <c r="A397" s="2" t="s">
        <v>1156</v>
      </c>
      <c r="B397" s="325" t="s">
        <v>271</v>
      </c>
      <c r="C397" s="325" t="s">
        <v>494</v>
      </c>
      <c r="D397" s="325"/>
      <c r="E397" s="326">
        <f>E398</f>
        <v>46833.8</v>
      </c>
    </row>
    <row r="398" spans="1:5" ht="31.5">
      <c r="A398" s="2" t="s">
        <v>495</v>
      </c>
      <c r="B398" s="325" t="s">
        <v>271</v>
      </c>
      <c r="C398" s="325" t="s">
        <v>496</v>
      </c>
      <c r="D398" s="325"/>
      <c r="E398" s="326">
        <f>E399</f>
        <v>46833.8</v>
      </c>
    </row>
    <row r="399" spans="1:5" ht="15.75">
      <c r="A399" s="2" t="s">
        <v>348</v>
      </c>
      <c r="B399" s="325" t="s">
        <v>271</v>
      </c>
      <c r="C399" s="325" t="s">
        <v>497</v>
      </c>
      <c r="D399" s="325"/>
      <c r="E399" s="326">
        <f>E400</f>
        <v>46833.8</v>
      </c>
    </row>
    <row r="400" spans="1:5" ht="15.75">
      <c r="A400" s="2" t="s">
        <v>337</v>
      </c>
      <c r="B400" s="325" t="s">
        <v>271</v>
      </c>
      <c r="C400" s="325" t="s">
        <v>497</v>
      </c>
      <c r="D400" s="325" t="s">
        <v>336</v>
      </c>
      <c r="E400" s="326">
        <v>46833.8</v>
      </c>
    </row>
    <row r="401" spans="1:5" ht="47.25">
      <c r="A401" s="2" t="s">
        <v>1157</v>
      </c>
      <c r="B401" s="325" t="s">
        <v>271</v>
      </c>
      <c r="C401" s="325" t="s">
        <v>490</v>
      </c>
      <c r="D401" s="325"/>
      <c r="E401" s="326">
        <f>E402</f>
        <v>300000</v>
      </c>
    </row>
    <row r="402" spans="1:5" ht="47.25">
      <c r="A402" s="2" t="s">
        <v>491</v>
      </c>
      <c r="B402" s="325" t="s">
        <v>271</v>
      </c>
      <c r="C402" s="325" t="s">
        <v>492</v>
      </c>
      <c r="D402" s="325"/>
      <c r="E402" s="326">
        <f>E403</f>
        <v>300000</v>
      </c>
    </row>
    <row r="403" spans="1:5" s="324" customFormat="1" ht="15.75">
      <c r="A403" s="2" t="s">
        <v>348</v>
      </c>
      <c r="B403" s="325" t="s">
        <v>271</v>
      </c>
      <c r="C403" s="325" t="s">
        <v>493</v>
      </c>
      <c r="D403" s="325"/>
      <c r="E403" s="326">
        <f>E404+E405</f>
        <v>300000</v>
      </c>
    </row>
    <row r="404" spans="1:5" s="324" customFormat="1" ht="31.5">
      <c r="A404" s="2" t="s">
        <v>350</v>
      </c>
      <c r="B404" s="325" t="s">
        <v>271</v>
      </c>
      <c r="C404" s="325" t="s">
        <v>493</v>
      </c>
      <c r="D404" s="325" t="s">
        <v>326</v>
      </c>
      <c r="E404" s="326">
        <v>0</v>
      </c>
    </row>
    <row r="405" spans="1:5" s="324" customFormat="1" ht="31.5">
      <c r="A405" s="2" t="s">
        <v>332</v>
      </c>
      <c r="B405" s="325" t="s">
        <v>271</v>
      </c>
      <c r="C405" s="325" t="s">
        <v>493</v>
      </c>
      <c r="D405" s="325" t="s">
        <v>333</v>
      </c>
      <c r="E405" s="326">
        <v>300000</v>
      </c>
    </row>
    <row r="406" spans="1:5" s="324" customFormat="1" ht="15.75">
      <c r="A406" s="17" t="s">
        <v>275</v>
      </c>
      <c r="B406" s="322" t="s">
        <v>24</v>
      </c>
      <c r="C406" s="322"/>
      <c r="D406" s="322"/>
      <c r="E406" s="323">
        <f>E412+E421+E407</f>
        <v>138995055.27999997</v>
      </c>
    </row>
    <row r="407" spans="1:5" s="324" customFormat="1" ht="15.75">
      <c r="A407" s="2" t="s">
        <v>91</v>
      </c>
      <c r="B407" s="325" t="s">
        <v>90</v>
      </c>
      <c r="C407" s="333"/>
      <c r="D407" s="333"/>
      <c r="E407" s="326">
        <f>E408</f>
        <v>2679043.26</v>
      </c>
    </row>
    <row r="408" spans="1:5" s="324" customFormat="1" ht="47.25">
      <c r="A408" s="2" t="s">
        <v>728</v>
      </c>
      <c r="B408" s="325" t="s">
        <v>90</v>
      </c>
      <c r="C408" s="325" t="s">
        <v>163</v>
      </c>
      <c r="D408" s="333"/>
      <c r="E408" s="326">
        <f>E409</f>
        <v>2679043.26</v>
      </c>
    </row>
    <row r="409" spans="1:5" s="324" customFormat="1" ht="49.5" customHeight="1">
      <c r="A409" s="2" t="s">
        <v>956</v>
      </c>
      <c r="B409" s="325" t="s">
        <v>90</v>
      </c>
      <c r="C409" s="325" t="s">
        <v>396</v>
      </c>
      <c r="D409" s="325"/>
      <c r="E409" s="326">
        <f>E410</f>
        <v>2679043.26</v>
      </c>
    </row>
    <row r="410" spans="1:5" ht="16.5" customHeight="1">
      <c r="A410" s="2" t="s">
        <v>79</v>
      </c>
      <c r="B410" s="325" t="s">
        <v>90</v>
      </c>
      <c r="C410" s="325" t="s">
        <v>953</v>
      </c>
      <c r="D410" s="325"/>
      <c r="E410" s="326">
        <f>E411</f>
        <v>2679043.26</v>
      </c>
    </row>
    <row r="411" spans="1:5" ht="16.5" customHeight="1">
      <c r="A411" s="2" t="s">
        <v>337</v>
      </c>
      <c r="B411" s="325" t="s">
        <v>90</v>
      </c>
      <c r="C411" s="325" t="s">
        <v>953</v>
      </c>
      <c r="D411" s="325" t="s">
        <v>336</v>
      </c>
      <c r="E411" s="326">
        <v>2679043.26</v>
      </c>
    </row>
    <row r="412" spans="1:5" ht="20.25" customHeight="1">
      <c r="A412" s="2" t="s">
        <v>25</v>
      </c>
      <c r="B412" s="325" t="s">
        <v>26</v>
      </c>
      <c r="C412" s="325"/>
      <c r="D412" s="325"/>
      <c r="E412" s="326">
        <f>E413+E417</f>
        <v>8885914</v>
      </c>
    </row>
    <row r="413" spans="1:5" ht="48.75" customHeight="1">
      <c r="A413" s="2" t="s">
        <v>732</v>
      </c>
      <c r="B413" s="325" t="s">
        <v>26</v>
      </c>
      <c r="C413" s="325" t="s">
        <v>172</v>
      </c>
      <c r="D413" s="325"/>
      <c r="E413" s="326">
        <f>E414</f>
        <v>3400000</v>
      </c>
    </row>
    <row r="414" spans="1:5" ht="47.25">
      <c r="A414" s="2" t="s">
        <v>179</v>
      </c>
      <c r="B414" s="325" t="s">
        <v>26</v>
      </c>
      <c r="C414" s="325" t="s">
        <v>178</v>
      </c>
      <c r="D414" s="325"/>
      <c r="E414" s="326">
        <f>E415</f>
        <v>3400000</v>
      </c>
    </row>
    <row r="415" spans="1:5" ht="94.5">
      <c r="A415" s="2" t="s">
        <v>463</v>
      </c>
      <c r="B415" s="325" t="s">
        <v>26</v>
      </c>
      <c r="C415" s="325" t="s">
        <v>964</v>
      </c>
      <c r="D415" s="325"/>
      <c r="E415" s="326">
        <f>E416</f>
        <v>3400000</v>
      </c>
    </row>
    <row r="416" spans="1:5" ht="31.5">
      <c r="A416" s="2" t="s">
        <v>111</v>
      </c>
      <c r="B416" s="325" t="s">
        <v>26</v>
      </c>
      <c r="C416" s="325" t="s">
        <v>964</v>
      </c>
      <c r="D416" s="325" t="s">
        <v>339</v>
      </c>
      <c r="E416" s="326">
        <v>3400000</v>
      </c>
    </row>
    <row r="417" spans="1:5" ht="34.5" customHeight="1">
      <c r="A417" s="2" t="s">
        <v>739</v>
      </c>
      <c r="B417" s="325" t="s">
        <v>26</v>
      </c>
      <c r="C417" s="325" t="s">
        <v>740</v>
      </c>
      <c r="D417" s="325"/>
      <c r="E417" s="326">
        <f>E418</f>
        <v>5485914</v>
      </c>
    </row>
    <row r="418" spans="1:5" ht="31.5">
      <c r="A418" s="2" t="s">
        <v>1007</v>
      </c>
      <c r="B418" s="325" t="s">
        <v>26</v>
      </c>
      <c r="C418" s="325" t="s">
        <v>741</v>
      </c>
      <c r="D418" s="325"/>
      <c r="E418" s="326">
        <f>E419</f>
        <v>5485914</v>
      </c>
    </row>
    <row r="419" spans="1:5" ht="31.5">
      <c r="A419" s="2" t="s">
        <v>367</v>
      </c>
      <c r="B419" s="325" t="s">
        <v>26</v>
      </c>
      <c r="C419" s="325" t="s">
        <v>742</v>
      </c>
      <c r="D419" s="325"/>
      <c r="E419" s="326">
        <f>E420</f>
        <v>5485914</v>
      </c>
    </row>
    <row r="420" spans="1:5" ht="15.75">
      <c r="A420" s="2" t="s">
        <v>337</v>
      </c>
      <c r="B420" s="325" t="s">
        <v>26</v>
      </c>
      <c r="C420" s="325" t="s">
        <v>742</v>
      </c>
      <c r="D420" s="325" t="s">
        <v>336</v>
      </c>
      <c r="E420" s="326">
        <v>5485914</v>
      </c>
    </row>
    <row r="421" spans="1:5" ht="15.75">
      <c r="A421" s="2" t="s">
        <v>300</v>
      </c>
      <c r="B421" s="325" t="s">
        <v>27</v>
      </c>
      <c r="C421" s="325"/>
      <c r="D421" s="320"/>
      <c r="E421" s="326">
        <f>E422+E443</f>
        <v>127430098.02</v>
      </c>
    </row>
    <row r="422" spans="1:5" ht="47.25">
      <c r="A422" s="2" t="s">
        <v>68</v>
      </c>
      <c r="B422" s="325" t="s">
        <v>27</v>
      </c>
      <c r="C422" s="325" t="s">
        <v>50</v>
      </c>
      <c r="D422" s="320"/>
      <c r="E422" s="326">
        <f>E426+E438+E423</f>
        <v>82494563.41999999</v>
      </c>
    </row>
    <row r="423" spans="1:5" ht="47.25">
      <c r="A423" s="2" t="s">
        <v>216</v>
      </c>
      <c r="B423" s="325" t="s">
        <v>27</v>
      </c>
      <c r="C423" s="325" t="s">
        <v>132</v>
      </c>
      <c r="D423" s="320"/>
      <c r="E423" s="326">
        <f>E424</f>
        <v>3442400</v>
      </c>
    </row>
    <row r="424" spans="1:5" ht="78.75">
      <c r="A424" s="2" t="s">
        <v>468</v>
      </c>
      <c r="B424" s="325" t="s">
        <v>27</v>
      </c>
      <c r="C424" s="325" t="s">
        <v>44</v>
      </c>
      <c r="D424" s="325"/>
      <c r="E424" s="326">
        <f>E425</f>
        <v>3442400</v>
      </c>
    </row>
    <row r="425" spans="1:5" ht="15.75">
      <c r="A425" s="2" t="s">
        <v>337</v>
      </c>
      <c r="B425" s="325" t="s">
        <v>27</v>
      </c>
      <c r="C425" s="325" t="s">
        <v>44</v>
      </c>
      <c r="D425" s="325" t="s">
        <v>336</v>
      </c>
      <c r="E425" s="326">
        <v>3442400</v>
      </c>
    </row>
    <row r="426" spans="1:5" ht="63">
      <c r="A426" s="2" t="s">
        <v>744</v>
      </c>
      <c r="B426" s="325" t="s">
        <v>27</v>
      </c>
      <c r="C426" s="325" t="s">
        <v>136</v>
      </c>
      <c r="D426" s="325"/>
      <c r="E426" s="326">
        <f>E429+E431+E433+E436+E427</f>
        <v>35067129.949999996</v>
      </c>
    </row>
    <row r="427" spans="1:5" ht="94.5">
      <c r="A427" s="331" t="s">
        <v>1232</v>
      </c>
      <c r="B427" s="325" t="s">
        <v>27</v>
      </c>
      <c r="C427" s="332" t="s">
        <v>1233</v>
      </c>
      <c r="D427" s="332"/>
      <c r="E427" s="326">
        <f>E428</f>
        <v>239761.94</v>
      </c>
    </row>
    <row r="428" spans="1:5" ht="31.5">
      <c r="A428" s="331" t="s">
        <v>332</v>
      </c>
      <c r="B428" s="325" t="s">
        <v>27</v>
      </c>
      <c r="C428" s="332" t="s">
        <v>1233</v>
      </c>
      <c r="D428" s="332" t="s">
        <v>333</v>
      </c>
      <c r="E428" s="326">
        <v>239761.94</v>
      </c>
    </row>
    <row r="429" spans="1:5" ht="83.25" customHeight="1">
      <c r="A429" s="2" t="s">
        <v>200</v>
      </c>
      <c r="B429" s="325" t="s">
        <v>27</v>
      </c>
      <c r="C429" s="325" t="s">
        <v>47</v>
      </c>
      <c r="D429" s="320"/>
      <c r="E429" s="326">
        <f>E430</f>
        <v>21760683.37</v>
      </c>
    </row>
    <row r="430" spans="1:5" ht="31.5">
      <c r="A430" s="2" t="s">
        <v>332</v>
      </c>
      <c r="B430" s="325" t="s">
        <v>27</v>
      </c>
      <c r="C430" s="325" t="s">
        <v>47</v>
      </c>
      <c r="D430" s="325" t="s">
        <v>333</v>
      </c>
      <c r="E430" s="326">
        <v>21760683.37</v>
      </c>
    </row>
    <row r="431" spans="1:5" ht="63">
      <c r="A431" s="2" t="s">
        <v>363</v>
      </c>
      <c r="B431" s="325" t="s">
        <v>27</v>
      </c>
      <c r="C431" s="325" t="s">
        <v>48</v>
      </c>
      <c r="D431" s="325"/>
      <c r="E431" s="326">
        <f>E432</f>
        <v>8832066.1</v>
      </c>
    </row>
    <row r="432" spans="1:5" ht="31.5">
      <c r="A432" s="2" t="s">
        <v>332</v>
      </c>
      <c r="B432" s="325" t="s">
        <v>27</v>
      </c>
      <c r="C432" s="325" t="s">
        <v>48</v>
      </c>
      <c r="D432" s="325" t="s">
        <v>333</v>
      </c>
      <c r="E432" s="326">
        <v>8832066.1</v>
      </c>
    </row>
    <row r="433" spans="1:5" ht="78.75">
      <c r="A433" s="2" t="s">
        <v>364</v>
      </c>
      <c r="B433" s="325" t="s">
        <v>27</v>
      </c>
      <c r="C433" s="325" t="s">
        <v>49</v>
      </c>
      <c r="D433" s="325"/>
      <c r="E433" s="326">
        <f>E435+E434</f>
        <v>3610126.54</v>
      </c>
    </row>
    <row r="434" spans="1:5" ht="31.5">
      <c r="A434" s="2" t="s">
        <v>350</v>
      </c>
      <c r="B434" s="325" t="s">
        <v>27</v>
      </c>
      <c r="C434" s="325" t="s">
        <v>49</v>
      </c>
      <c r="D434" s="325" t="s">
        <v>326</v>
      </c>
      <c r="E434" s="326">
        <v>648.94</v>
      </c>
    </row>
    <row r="435" spans="1:5" ht="31.5">
      <c r="A435" s="2" t="s">
        <v>332</v>
      </c>
      <c r="B435" s="325" t="s">
        <v>27</v>
      </c>
      <c r="C435" s="325" t="s">
        <v>49</v>
      </c>
      <c r="D435" s="325" t="s">
        <v>336</v>
      </c>
      <c r="E435" s="326">
        <v>3609477.6</v>
      </c>
    </row>
    <row r="436" spans="1:5" ht="78.75">
      <c r="A436" s="2" t="s">
        <v>462</v>
      </c>
      <c r="B436" s="325" t="s">
        <v>27</v>
      </c>
      <c r="C436" s="325" t="s">
        <v>461</v>
      </c>
      <c r="D436" s="325"/>
      <c r="E436" s="326">
        <f>E437</f>
        <v>624492</v>
      </c>
    </row>
    <row r="437" spans="1:5" ht="31.5">
      <c r="A437" s="2" t="s">
        <v>332</v>
      </c>
      <c r="B437" s="325" t="s">
        <v>27</v>
      </c>
      <c r="C437" s="325" t="s">
        <v>461</v>
      </c>
      <c r="D437" s="325" t="s">
        <v>333</v>
      </c>
      <c r="E437" s="326">
        <v>624492</v>
      </c>
    </row>
    <row r="438" spans="1:5" ht="47.25">
      <c r="A438" s="2" t="s">
        <v>133</v>
      </c>
      <c r="B438" s="325" t="s">
        <v>27</v>
      </c>
      <c r="C438" s="325" t="s">
        <v>138</v>
      </c>
      <c r="D438" s="325"/>
      <c r="E438" s="326">
        <f>E441+E439</f>
        <v>43985033.47</v>
      </c>
    </row>
    <row r="439" spans="1:5" ht="128.25" customHeight="1">
      <c r="A439" s="2" t="s">
        <v>486</v>
      </c>
      <c r="B439" s="325" t="s">
        <v>27</v>
      </c>
      <c r="C439" s="325" t="s">
        <v>745</v>
      </c>
      <c r="D439" s="325"/>
      <c r="E439" s="326">
        <f>E440</f>
        <v>389870.4</v>
      </c>
    </row>
    <row r="440" spans="1:5" ht="15.75">
      <c r="A440" s="2" t="s">
        <v>337</v>
      </c>
      <c r="B440" s="325" t="s">
        <v>27</v>
      </c>
      <c r="C440" s="325" t="s">
        <v>745</v>
      </c>
      <c r="D440" s="325" t="s">
        <v>336</v>
      </c>
      <c r="E440" s="326">
        <v>389870.4</v>
      </c>
    </row>
    <row r="441" spans="1:5" ht="161.25" customHeight="1">
      <c r="A441" s="2" t="s">
        <v>5</v>
      </c>
      <c r="B441" s="325" t="s">
        <v>27</v>
      </c>
      <c r="C441" s="325" t="s">
        <v>226</v>
      </c>
      <c r="D441" s="320"/>
      <c r="E441" s="326">
        <f>E442</f>
        <v>43595163.07</v>
      </c>
    </row>
    <row r="442" spans="1:5" ht="15.75">
      <c r="A442" s="2" t="s">
        <v>337</v>
      </c>
      <c r="B442" s="325" t="s">
        <v>27</v>
      </c>
      <c r="C442" s="325" t="s">
        <v>226</v>
      </c>
      <c r="D442" s="325" t="s">
        <v>336</v>
      </c>
      <c r="E442" s="326">
        <v>43595163.07</v>
      </c>
    </row>
    <row r="443" spans="1:5" ht="51.75" customHeight="1">
      <c r="A443" s="2" t="s">
        <v>732</v>
      </c>
      <c r="B443" s="325" t="s">
        <v>27</v>
      </c>
      <c r="C443" s="325" t="s">
        <v>172</v>
      </c>
      <c r="D443" s="325"/>
      <c r="E443" s="326">
        <f>E444</f>
        <v>44935534.60000001</v>
      </c>
    </row>
    <row r="444" spans="1:5" ht="50.25" customHeight="1">
      <c r="A444" s="2" t="s">
        <v>179</v>
      </c>
      <c r="B444" s="325" t="s">
        <v>27</v>
      </c>
      <c r="C444" s="325" t="s">
        <v>178</v>
      </c>
      <c r="D444" s="325"/>
      <c r="E444" s="326">
        <f>E449+E451+E447+E445</f>
        <v>44935534.60000001</v>
      </c>
    </row>
    <row r="445" spans="1:5" ht="15.75">
      <c r="A445" s="2" t="s">
        <v>395</v>
      </c>
      <c r="B445" s="325" t="s">
        <v>27</v>
      </c>
      <c r="C445" s="325" t="s">
        <v>961</v>
      </c>
      <c r="D445" s="325"/>
      <c r="E445" s="326">
        <f>E446</f>
        <v>8400528.7</v>
      </c>
    </row>
    <row r="446" spans="1:5" ht="19.5" customHeight="1">
      <c r="A446" s="2" t="s">
        <v>337</v>
      </c>
      <c r="B446" s="325" t="s">
        <v>27</v>
      </c>
      <c r="C446" s="325" t="s">
        <v>961</v>
      </c>
      <c r="D446" s="325" t="s">
        <v>336</v>
      </c>
      <c r="E446" s="326">
        <v>8400528.7</v>
      </c>
    </row>
    <row r="447" spans="1:5" ht="63">
      <c r="A447" s="2" t="s">
        <v>470</v>
      </c>
      <c r="B447" s="325" t="s">
        <v>27</v>
      </c>
      <c r="C447" s="325" t="s">
        <v>962</v>
      </c>
      <c r="D447" s="325"/>
      <c r="E447" s="326">
        <f>E448</f>
        <v>8942337.46</v>
      </c>
    </row>
    <row r="448" spans="1:5" ht="31.5">
      <c r="A448" s="2" t="s">
        <v>111</v>
      </c>
      <c r="B448" s="325" t="s">
        <v>27</v>
      </c>
      <c r="C448" s="325" t="s">
        <v>962</v>
      </c>
      <c r="D448" s="325" t="s">
        <v>339</v>
      </c>
      <c r="E448" s="326">
        <v>8942337.46</v>
      </c>
    </row>
    <row r="449" spans="1:5" ht="78.75">
      <c r="A449" s="2" t="s">
        <v>290</v>
      </c>
      <c r="B449" s="325" t="s">
        <v>27</v>
      </c>
      <c r="C449" s="325" t="s">
        <v>963</v>
      </c>
      <c r="D449" s="325"/>
      <c r="E449" s="326">
        <f>E450</f>
        <v>1050000</v>
      </c>
    </row>
    <row r="450" spans="1:5" ht="17.25" customHeight="1">
      <c r="A450" s="2" t="s">
        <v>337</v>
      </c>
      <c r="B450" s="325" t="s">
        <v>27</v>
      </c>
      <c r="C450" s="325" t="s">
        <v>963</v>
      </c>
      <c r="D450" s="325" t="s">
        <v>336</v>
      </c>
      <c r="E450" s="326">
        <v>1050000</v>
      </c>
    </row>
    <row r="451" spans="1:5" s="324" customFormat="1" ht="67.5" customHeight="1">
      <c r="A451" s="2" t="s">
        <v>289</v>
      </c>
      <c r="B451" s="325" t="s">
        <v>27</v>
      </c>
      <c r="C451" s="325" t="s">
        <v>965</v>
      </c>
      <c r="D451" s="325"/>
      <c r="E451" s="326">
        <f>E452</f>
        <v>26542668.44</v>
      </c>
    </row>
    <row r="452" spans="1:5" ht="31.5">
      <c r="A452" s="2" t="s">
        <v>111</v>
      </c>
      <c r="B452" s="325" t="s">
        <v>27</v>
      </c>
      <c r="C452" s="325" t="s">
        <v>965</v>
      </c>
      <c r="D452" s="325" t="s">
        <v>339</v>
      </c>
      <c r="E452" s="326">
        <v>26542668.44</v>
      </c>
    </row>
    <row r="453" spans="1:5" ht="15.75">
      <c r="A453" s="17" t="s">
        <v>80</v>
      </c>
      <c r="B453" s="322" t="s">
        <v>28</v>
      </c>
      <c r="C453" s="322"/>
      <c r="D453" s="322"/>
      <c r="E453" s="323">
        <f>E454</f>
        <v>50165400</v>
      </c>
    </row>
    <row r="454" spans="1:5" ht="15.75">
      <c r="A454" s="2" t="s">
        <v>82</v>
      </c>
      <c r="B454" s="325" t="s">
        <v>81</v>
      </c>
      <c r="C454" s="325"/>
      <c r="D454" s="325"/>
      <c r="E454" s="326">
        <f>E455+E462</f>
        <v>50165400</v>
      </c>
    </row>
    <row r="455" spans="1:5" ht="33.75" customHeight="1">
      <c r="A455" s="2" t="s">
        <v>144</v>
      </c>
      <c r="B455" s="325" t="s">
        <v>81</v>
      </c>
      <c r="C455" s="325" t="s">
        <v>145</v>
      </c>
      <c r="D455" s="325"/>
      <c r="E455" s="326">
        <f>E456+E459</f>
        <v>43265400</v>
      </c>
    </row>
    <row r="456" spans="1:5" ht="31.5">
      <c r="A456" s="2" t="s">
        <v>149</v>
      </c>
      <c r="B456" s="325" t="s">
        <v>81</v>
      </c>
      <c r="C456" s="325" t="s">
        <v>150</v>
      </c>
      <c r="D456" s="325"/>
      <c r="E456" s="326">
        <f>E457</f>
        <v>40765400</v>
      </c>
    </row>
    <row r="457" spans="1:5" ht="15.75">
      <c r="A457" s="2" t="s">
        <v>516</v>
      </c>
      <c r="B457" s="325" t="s">
        <v>81</v>
      </c>
      <c r="C457" s="325" t="s">
        <v>515</v>
      </c>
      <c r="D457" s="325"/>
      <c r="E457" s="326">
        <f>E458</f>
        <v>40765400</v>
      </c>
    </row>
    <row r="458" spans="1:5" ht="31.5">
      <c r="A458" s="2" t="s">
        <v>332</v>
      </c>
      <c r="B458" s="325" t="s">
        <v>81</v>
      </c>
      <c r="C458" s="325" t="s">
        <v>515</v>
      </c>
      <c r="D458" s="325" t="s">
        <v>333</v>
      </c>
      <c r="E458" s="326">
        <v>40765400</v>
      </c>
    </row>
    <row r="459" spans="1:5" ht="47.25">
      <c r="A459" s="2" t="s">
        <v>719</v>
      </c>
      <c r="B459" s="325" t="s">
        <v>81</v>
      </c>
      <c r="C459" s="325" t="s">
        <v>943</v>
      </c>
      <c r="D459" s="325"/>
      <c r="E459" s="326">
        <f>E460</f>
        <v>2500000</v>
      </c>
    </row>
    <row r="460" spans="1:5" ht="15.75">
      <c r="A460" s="2" t="s">
        <v>283</v>
      </c>
      <c r="B460" s="325" t="s">
        <v>81</v>
      </c>
      <c r="C460" s="325" t="s">
        <v>978</v>
      </c>
      <c r="D460" s="325"/>
      <c r="E460" s="326">
        <f>E461</f>
        <v>2500000</v>
      </c>
    </row>
    <row r="461" spans="1:5" ht="31.5">
      <c r="A461" s="2" t="s">
        <v>332</v>
      </c>
      <c r="B461" s="325" t="s">
        <v>81</v>
      </c>
      <c r="C461" s="325" t="s">
        <v>978</v>
      </c>
      <c r="D461" s="325" t="s">
        <v>333</v>
      </c>
      <c r="E461" s="326">
        <v>2500000</v>
      </c>
    </row>
    <row r="462" spans="1:5" s="324" customFormat="1" ht="51.75" customHeight="1">
      <c r="A462" s="2" t="s">
        <v>732</v>
      </c>
      <c r="B462" s="325" t="s">
        <v>81</v>
      </c>
      <c r="C462" s="325" t="s">
        <v>172</v>
      </c>
      <c r="D462" s="325"/>
      <c r="E462" s="326">
        <f>E463</f>
        <v>6900000</v>
      </c>
    </row>
    <row r="463" spans="1:5" s="324" customFormat="1" ht="38.25" customHeight="1">
      <c r="A463" s="2" t="s">
        <v>958</v>
      </c>
      <c r="B463" s="325" t="s">
        <v>81</v>
      </c>
      <c r="C463" s="325" t="s">
        <v>173</v>
      </c>
      <c r="D463" s="325"/>
      <c r="E463" s="326">
        <f>E464</f>
        <v>6900000</v>
      </c>
    </row>
    <row r="464" spans="1:5" s="324" customFormat="1" ht="31.5">
      <c r="A464" s="2" t="s">
        <v>218</v>
      </c>
      <c r="B464" s="325" t="s">
        <v>81</v>
      </c>
      <c r="C464" s="325" t="s">
        <v>733</v>
      </c>
      <c r="D464" s="325"/>
      <c r="E464" s="326">
        <f>E465</f>
        <v>6900000</v>
      </c>
    </row>
    <row r="465" spans="1:5" s="324" customFormat="1" ht="33.75" customHeight="1">
      <c r="A465" s="2" t="s">
        <v>111</v>
      </c>
      <c r="B465" s="325" t="s">
        <v>81</v>
      </c>
      <c r="C465" s="325" t="s">
        <v>733</v>
      </c>
      <c r="D465" s="325" t="s">
        <v>339</v>
      </c>
      <c r="E465" s="326">
        <v>6900000</v>
      </c>
    </row>
    <row r="466" spans="1:5" ht="15.75">
      <c r="A466" s="17" t="s">
        <v>84</v>
      </c>
      <c r="B466" s="322" t="s">
        <v>83</v>
      </c>
      <c r="C466" s="322"/>
      <c r="D466" s="322"/>
      <c r="E466" s="323">
        <f>E467+E472</f>
        <v>4777000</v>
      </c>
    </row>
    <row r="467" spans="1:5" ht="15.75">
      <c r="A467" s="2" t="s">
        <v>281</v>
      </c>
      <c r="B467" s="325" t="s">
        <v>85</v>
      </c>
      <c r="C467" s="325"/>
      <c r="D467" s="325"/>
      <c r="E467" s="326">
        <f>E468</f>
        <v>3670000</v>
      </c>
    </row>
    <row r="468" spans="1:5" ht="47.25">
      <c r="A468" s="2" t="s">
        <v>728</v>
      </c>
      <c r="B468" s="325" t="s">
        <v>85</v>
      </c>
      <c r="C468" s="325" t="s">
        <v>163</v>
      </c>
      <c r="D468" s="325"/>
      <c r="E468" s="326">
        <f>E469</f>
        <v>3670000</v>
      </c>
    </row>
    <row r="469" spans="1:5" ht="47.25">
      <c r="A469" s="2" t="s">
        <v>731</v>
      </c>
      <c r="B469" s="325" t="s">
        <v>85</v>
      </c>
      <c r="C469" s="325" t="s">
        <v>464</v>
      </c>
      <c r="D469" s="325"/>
      <c r="E469" s="326">
        <f>E470</f>
        <v>3670000</v>
      </c>
    </row>
    <row r="470" spans="1:5" ht="15.75">
      <c r="A470" s="2" t="s">
        <v>330</v>
      </c>
      <c r="B470" s="325" t="s">
        <v>85</v>
      </c>
      <c r="C470" s="325" t="s">
        <v>954</v>
      </c>
      <c r="D470" s="325"/>
      <c r="E470" s="326">
        <f>E471</f>
        <v>3670000</v>
      </c>
    </row>
    <row r="471" spans="1:5" ht="31.5">
      <c r="A471" s="2" t="s">
        <v>350</v>
      </c>
      <c r="B471" s="325" t="s">
        <v>85</v>
      </c>
      <c r="C471" s="325" t="s">
        <v>954</v>
      </c>
      <c r="D471" s="325" t="s">
        <v>326</v>
      </c>
      <c r="E471" s="326">
        <v>3670000</v>
      </c>
    </row>
    <row r="472" spans="1:5" ht="21" customHeight="1">
      <c r="A472" s="2" t="s">
        <v>274</v>
      </c>
      <c r="B472" s="325" t="s">
        <v>86</v>
      </c>
      <c r="C472" s="325"/>
      <c r="D472" s="325"/>
      <c r="E472" s="326">
        <f>E473</f>
        <v>1107000</v>
      </c>
    </row>
    <row r="473" spans="1:5" ht="34.5" customHeight="1">
      <c r="A473" s="2" t="s">
        <v>728</v>
      </c>
      <c r="B473" s="325" t="s">
        <v>86</v>
      </c>
      <c r="C473" s="325" t="s">
        <v>163</v>
      </c>
      <c r="D473" s="325"/>
      <c r="E473" s="326">
        <f>E474</f>
        <v>1107000</v>
      </c>
    </row>
    <row r="474" spans="1:5" ht="48.75" customHeight="1">
      <c r="A474" s="2" t="s">
        <v>731</v>
      </c>
      <c r="B474" s="325" t="s">
        <v>86</v>
      </c>
      <c r="C474" s="325" t="s">
        <v>464</v>
      </c>
      <c r="D474" s="325"/>
      <c r="E474" s="326">
        <f>E475</f>
        <v>1107000</v>
      </c>
    </row>
    <row r="475" spans="1:5" ht="18.75" customHeight="1">
      <c r="A475" s="2" t="s">
        <v>331</v>
      </c>
      <c r="B475" s="325" t="s">
        <v>86</v>
      </c>
      <c r="C475" s="325" t="s">
        <v>955</v>
      </c>
      <c r="D475" s="325"/>
      <c r="E475" s="326">
        <f>E476</f>
        <v>1107000</v>
      </c>
    </row>
    <row r="476" spans="1:5" ht="35.25" customHeight="1">
      <c r="A476" s="2" t="s">
        <v>350</v>
      </c>
      <c r="B476" s="325" t="s">
        <v>86</v>
      </c>
      <c r="C476" s="325" t="s">
        <v>955</v>
      </c>
      <c r="D476" s="325" t="s">
        <v>326</v>
      </c>
      <c r="E476" s="326">
        <v>1107000</v>
      </c>
    </row>
    <row r="477" spans="1:5" ht="47.25">
      <c r="A477" s="334" t="s">
        <v>536</v>
      </c>
      <c r="B477" s="322" t="s">
        <v>87</v>
      </c>
      <c r="C477" s="325"/>
      <c r="D477" s="325"/>
      <c r="E477" s="323">
        <f>E478+E483</f>
        <v>91254442.5</v>
      </c>
    </row>
    <row r="478" spans="1:5" ht="31.5">
      <c r="A478" s="2" t="s">
        <v>113</v>
      </c>
      <c r="B478" s="325" t="s">
        <v>92</v>
      </c>
      <c r="C478" s="325"/>
      <c r="D478" s="325"/>
      <c r="E478" s="326">
        <f>E479</f>
        <v>87147900</v>
      </c>
    </row>
    <row r="479" spans="1:5" ht="47.25">
      <c r="A479" s="2" t="s">
        <v>69</v>
      </c>
      <c r="B479" s="325" t="s">
        <v>92</v>
      </c>
      <c r="C479" s="325" t="s">
        <v>139</v>
      </c>
      <c r="D479" s="325"/>
      <c r="E479" s="326">
        <f>E480</f>
        <v>87147900</v>
      </c>
    </row>
    <row r="480" spans="1:5" ht="78.75">
      <c r="A480" s="2" t="s">
        <v>140</v>
      </c>
      <c r="B480" s="325" t="s">
        <v>92</v>
      </c>
      <c r="C480" s="325" t="s">
        <v>143</v>
      </c>
      <c r="D480" s="325"/>
      <c r="E480" s="326">
        <f>E481</f>
        <v>87147900</v>
      </c>
    </row>
    <row r="481" spans="1:5" ht="15.75">
      <c r="A481" s="2" t="s">
        <v>346</v>
      </c>
      <c r="B481" s="325" t="s">
        <v>92</v>
      </c>
      <c r="C481" s="325" t="s">
        <v>223</v>
      </c>
      <c r="D481" s="325"/>
      <c r="E481" s="326">
        <f>E482</f>
        <v>87147900</v>
      </c>
    </row>
    <row r="482" spans="1:5" ht="15.75">
      <c r="A482" s="2" t="s">
        <v>253</v>
      </c>
      <c r="B482" s="325" t="s">
        <v>92</v>
      </c>
      <c r="C482" s="325" t="s">
        <v>223</v>
      </c>
      <c r="D482" s="325" t="s">
        <v>335</v>
      </c>
      <c r="E482" s="326">
        <v>87147900</v>
      </c>
    </row>
    <row r="483" spans="1:5" ht="15.75">
      <c r="A483" s="2" t="s">
        <v>1074</v>
      </c>
      <c r="B483" s="325" t="s">
        <v>1075</v>
      </c>
      <c r="C483" s="325"/>
      <c r="D483" s="325"/>
      <c r="E483" s="326">
        <f>E484+E488+E493</f>
        <v>4106542.5</v>
      </c>
    </row>
    <row r="484" spans="1:5" ht="47.25">
      <c r="A484" s="2" t="s">
        <v>728</v>
      </c>
      <c r="B484" s="325" t="s">
        <v>1075</v>
      </c>
      <c r="C484" s="325" t="s">
        <v>163</v>
      </c>
      <c r="D484" s="325"/>
      <c r="E484" s="326">
        <f>E485</f>
        <v>244542.5</v>
      </c>
    </row>
    <row r="485" spans="1:5" ht="31.5">
      <c r="A485" s="2" t="s">
        <v>197</v>
      </c>
      <c r="B485" s="325" t="s">
        <v>1075</v>
      </c>
      <c r="C485" s="325" t="s">
        <v>498</v>
      </c>
      <c r="D485" s="325"/>
      <c r="E485" s="326">
        <f>E486</f>
        <v>244542.5</v>
      </c>
    </row>
    <row r="486" spans="1:5" ht="15.75">
      <c r="A486" s="2" t="s">
        <v>1076</v>
      </c>
      <c r="B486" s="325" t="s">
        <v>1075</v>
      </c>
      <c r="C486" s="325" t="s">
        <v>1077</v>
      </c>
      <c r="D486" s="325"/>
      <c r="E486" s="326">
        <f>E487</f>
        <v>244542.5</v>
      </c>
    </row>
    <row r="487" spans="1:5" ht="15.75">
      <c r="A487" s="2" t="s">
        <v>253</v>
      </c>
      <c r="B487" s="325" t="s">
        <v>1075</v>
      </c>
      <c r="C487" s="325" t="s">
        <v>1077</v>
      </c>
      <c r="D487" s="325" t="s">
        <v>335</v>
      </c>
      <c r="E487" s="326">
        <v>244542.5</v>
      </c>
    </row>
    <row r="488" spans="1:5" ht="33.75" customHeight="1">
      <c r="A488" s="2" t="s">
        <v>3</v>
      </c>
      <c r="B488" s="325" t="s">
        <v>1075</v>
      </c>
      <c r="C488" s="325" t="s">
        <v>181</v>
      </c>
      <c r="D488" s="325"/>
      <c r="E488" s="326">
        <f>E489</f>
        <v>3000000</v>
      </c>
    </row>
    <row r="489" spans="1:5" ht="63">
      <c r="A489" s="2" t="s">
        <v>979</v>
      </c>
      <c r="B489" s="325" t="s">
        <v>1075</v>
      </c>
      <c r="C489" s="325" t="s">
        <v>947</v>
      </c>
      <c r="D489" s="325"/>
      <c r="E489" s="326">
        <f>E490</f>
        <v>3000000</v>
      </c>
    </row>
    <row r="490" spans="1:5" ht="15.75">
      <c r="A490" s="2" t="s">
        <v>1076</v>
      </c>
      <c r="B490" s="325" t="s">
        <v>1075</v>
      </c>
      <c r="C490" s="335" t="s">
        <v>1078</v>
      </c>
      <c r="D490" s="325"/>
      <c r="E490" s="326">
        <f>E491</f>
        <v>3000000</v>
      </c>
    </row>
    <row r="491" spans="1:5" ht="15.75">
      <c r="A491" s="2" t="s">
        <v>253</v>
      </c>
      <c r="B491" s="325" t="s">
        <v>1075</v>
      </c>
      <c r="C491" s="336" t="s">
        <v>1078</v>
      </c>
      <c r="D491" s="325" t="s">
        <v>335</v>
      </c>
      <c r="E491" s="326">
        <v>3000000</v>
      </c>
    </row>
    <row r="492" spans="1:5" ht="66" customHeight="1">
      <c r="A492" s="2" t="s">
        <v>187</v>
      </c>
      <c r="B492" s="325" t="s">
        <v>1075</v>
      </c>
      <c r="C492" s="336" t="s">
        <v>188</v>
      </c>
      <c r="D492" s="325"/>
      <c r="E492" s="326">
        <f>E493</f>
        <v>862000</v>
      </c>
    </row>
    <row r="493" spans="1:5" ht="63" customHeight="1">
      <c r="A493" s="2" t="s">
        <v>537</v>
      </c>
      <c r="B493" s="325" t="s">
        <v>1075</v>
      </c>
      <c r="C493" s="336" t="s">
        <v>191</v>
      </c>
      <c r="D493" s="325"/>
      <c r="E493" s="326">
        <f>E495</f>
        <v>862000</v>
      </c>
    </row>
    <row r="494" spans="1:5" ht="15.75">
      <c r="A494" s="2" t="s">
        <v>1076</v>
      </c>
      <c r="B494" s="325" t="s">
        <v>1075</v>
      </c>
      <c r="C494" s="336" t="s">
        <v>1234</v>
      </c>
      <c r="D494" s="325"/>
      <c r="E494" s="326">
        <f>E495</f>
        <v>862000</v>
      </c>
    </row>
    <row r="495" spans="1:5" ht="15.75">
      <c r="A495" s="2" t="s">
        <v>253</v>
      </c>
      <c r="B495" s="325" t="s">
        <v>1075</v>
      </c>
      <c r="C495" s="336" t="s">
        <v>1234</v>
      </c>
      <c r="D495" s="325" t="s">
        <v>335</v>
      </c>
      <c r="E495" s="326">
        <v>862000</v>
      </c>
    </row>
    <row r="496" spans="1:5" ht="15.75">
      <c r="A496" s="17" t="s">
        <v>277</v>
      </c>
      <c r="B496" s="337"/>
      <c r="C496" s="337"/>
      <c r="D496" s="337"/>
      <c r="E496" s="323">
        <f>E15+E87+E93+E108+E162+E225+E363+E406+E453+E466+E477+E218</f>
        <v>2217293501.96</v>
      </c>
    </row>
    <row r="497" spans="1:5" ht="15.75">
      <c r="A497" s="338"/>
      <c r="B497" s="339"/>
      <c r="C497" s="339"/>
      <c r="D497" s="339"/>
      <c r="E497" s="340"/>
    </row>
    <row r="498" spans="1:5" ht="15.75">
      <c r="A498" s="374" t="s">
        <v>931</v>
      </c>
      <c r="B498" s="374"/>
      <c r="C498" s="374"/>
      <c r="D498" s="374"/>
      <c r="E498" s="374"/>
    </row>
    <row r="499" spans="2:5" ht="15.75">
      <c r="B499" s="341"/>
      <c r="C499" s="341"/>
      <c r="D499" s="341"/>
      <c r="E499" s="342"/>
    </row>
    <row r="500" spans="2:5" ht="15.75">
      <c r="B500" s="18"/>
      <c r="C500" s="18"/>
      <c r="D500" s="18"/>
      <c r="E500" s="329"/>
    </row>
    <row r="501" spans="2:5" ht="15.75">
      <c r="B501" s="18"/>
      <c r="C501" s="18"/>
      <c r="D501" s="18"/>
      <c r="E501" s="329"/>
    </row>
    <row r="502" spans="2:5" ht="15.75">
      <c r="B502" s="18"/>
      <c r="C502" s="18"/>
      <c r="D502" s="18"/>
      <c r="E502" s="343"/>
    </row>
    <row r="503" spans="2:5" ht="15.75">
      <c r="B503" s="18"/>
      <c r="C503" s="18"/>
      <c r="D503" s="18"/>
      <c r="E503" s="329"/>
    </row>
    <row r="504" spans="2:5" ht="15.75">
      <c r="B504" s="18"/>
      <c r="C504" s="18"/>
      <c r="D504" s="18"/>
      <c r="E504" s="18"/>
    </row>
    <row r="505" spans="2:5" ht="15.75">
      <c r="B505" s="18"/>
      <c r="C505" s="18"/>
      <c r="D505" s="18"/>
      <c r="E505" s="329"/>
    </row>
    <row r="506" spans="2:5" ht="15.75">
      <c r="B506" s="18"/>
      <c r="C506" s="18"/>
      <c r="D506" s="18"/>
      <c r="E506" s="329"/>
    </row>
    <row r="507" spans="2:5" ht="15.75">
      <c r="B507" s="18"/>
      <c r="C507" s="18"/>
      <c r="D507" s="18"/>
      <c r="E507" s="18"/>
    </row>
    <row r="508" spans="2:5" ht="15.75">
      <c r="B508" s="18"/>
      <c r="C508" s="18"/>
      <c r="D508" s="18"/>
      <c r="E508" s="18"/>
    </row>
    <row r="509" spans="2:5" ht="15.75">
      <c r="B509" s="18"/>
      <c r="C509" s="18"/>
      <c r="D509" s="18"/>
      <c r="E509" s="18"/>
    </row>
    <row r="510" spans="2:5" ht="15.75">
      <c r="B510" s="341"/>
      <c r="C510" s="341"/>
      <c r="D510" s="341"/>
      <c r="E510" s="344"/>
    </row>
    <row r="511" spans="2:5" ht="15.75">
      <c r="B511" s="341"/>
      <c r="C511" s="341"/>
      <c r="D511" s="341"/>
      <c r="E511" s="345"/>
    </row>
    <row r="512" spans="2:5" ht="15.75">
      <c r="B512" s="341"/>
      <c r="C512" s="341"/>
      <c r="D512" s="341"/>
      <c r="E512" s="345"/>
    </row>
    <row r="513" spans="2:5" ht="15.75">
      <c r="B513" s="341"/>
      <c r="C513" s="341"/>
      <c r="D513" s="341"/>
      <c r="E513" s="345"/>
    </row>
    <row r="514" spans="2:5" ht="15.75">
      <c r="B514" s="341"/>
      <c r="C514" s="341"/>
      <c r="D514" s="341"/>
      <c r="E514" s="345"/>
    </row>
    <row r="515" spans="2:5" ht="15.75">
      <c r="B515" s="341"/>
      <c r="C515" s="341"/>
      <c r="D515" s="341"/>
      <c r="E515" s="345"/>
    </row>
    <row r="516" spans="2:5" ht="15.75">
      <c r="B516" s="341"/>
      <c r="C516" s="341"/>
      <c r="D516" s="341"/>
      <c r="E516" s="345"/>
    </row>
    <row r="517" spans="2:5" ht="15.75">
      <c r="B517" s="341"/>
      <c r="C517" s="341"/>
      <c r="D517" s="341"/>
      <c r="E517" s="345"/>
    </row>
    <row r="518" spans="2:5" ht="15.75">
      <c r="B518" s="341"/>
      <c r="C518" s="341"/>
      <c r="D518" s="341"/>
      <c r="E518" s="345"/>
    </row>
    <row r="519" spans="2:5" ht="15.75">
      <c r="B519" s="341"/>
      <c r="C519" s="341"/>
      <c r="D519" s="341"/>
      <c r="E519" s="345"/>
    </row>
    <row r="520" spans="2:5" ht="15.75">
      <c r="B520" s="341"/>
      <c r="C520" s="341"/>
      <c r="D520" s="341"/>
      <c r="E520" s="345"/>
    </row>
    <row r="521" spans="2:5" ht="15.75">
      <c r="B521" s="341"/>
      <c r="C521" s="341"/>
      <c r="D521" s="341"/>
      <c r="E521" s="345"/>
    </row>
    <row r="522" spans="2:5" ht="15.75">
      <c r="B522" s="341"/>
      <c r="C522" s="341"/>
      <c r="D522" s="341"/>
      <c r="E522" s="345"/>
    </row>
    <row r="523" spans="2:5" ht="15.75">
      <c r="B523" s="341"/>
      <c r="C523" s="341"/>
      <c r="D523" s="341"/>
      <c r="E523" s="345"/>
    </row>
    <row r="524" spans="2:5" ht="15.75">
      <c r="B524" s="341"/>
      <c r="C524" s="341"/>
      <c r="D524" s="341"/>
      <c r="E524" s="345"/>
    </row>
    <row r="525" spans="2:5" ht="15.75">
      <c r="B525" s="341"/>
      <c r="C525" s="341"/>
      <c r="D525" s="341"/>
      <c r="E525" s="345"/>
    </row>
    <row r="526" spans="2:5" ht="15.75">
      <c r="B526" s="341"/>
      <c r="C526" s="341"/>
      <c r="D526" s="341"/>
      <c r="E526" s="345"/>
    </row>
    <row r="527" spans="2:5" ht="15.75">
      <c r="B527" s="341"/>
      <c r="C527" s="341"/>
      <c r="D527" s="341"/>
      <c r="E527" s="345"/>
    </row>
    <row r="528" spans="2:5" ht="15.75">
      <c r="B528" s="341"/>
      <c r="C528" s="341"/>
      <c r="D528" s="341"/>
      <c r="E528" s="345"/>
    </row>
    <row r="529" spans="2:5" ht="15.75">
      <c r="B529" s="341"/>
      <c r="C529" s="341"/>
      <c r="D529" s="341"/>
      <c r="E529" s="345"/>
    </row>
    <row r="530" spans="2:5" ht="15.75">
      <c r="B530" s="341"/>
      <c r="C530" s="341"/>
      <c r="D530" s="341"/>
      <c r="E530" s="345"/>
    </row>
    <row r="531" spans="2:5" ht="15.75">
      <c r="B531" s="341"/>
      <c r="C531" s="341"/>
      <c r="D531" s="341"/>
      <c r="E531" s="345"/>
    </row>
    <row r="532" spans="2:5" ht="15.75">
      <c r="B532" s="341"/>
      <c r="C532" s="341"/>
      <c r="D532" s="341"/>
      <c r="E532" s="345"/>
    </row>
    <row r="533" spans="2:5" ht="15.75">
      <c r="B533" s="341"/>
      <c r="C533" s="341"/>
      <c r="D533" s="341"/>
      <c r="E533" s="345"/>
    </row>
    <row r="534" spans="2:5" ht="15.75">
      <c r="B534" s="341"/>
      <c r="C534" s="341"/>
      <c r="D534" s="341"/>
      <c r="E534" s="345"/>
    </row>
    <row r="535" spans="2:5" ht="15.75">
      <c r="B535" s="341"/>
      <c r="C535" s="341"/>
      <c r="D535" s="341"/>
      <c r="E535" s="345"/>
    </row>
    <row r="536" spans="2:5" ht="15.75">
      <c r="B536" s="341"/>
      <c r="C536" s="341"/>
      <c r="D536" s="341"/>
      <c r="E536" s="345"/>
    </row>
    <row r="537" spans="2:5" ht="15.75">
      <c r="B537" s="341"/>
      <c r="C537" s="341"/>
      <c r="D537" s="341"/>
      <c r="E537" s="345"/>
    </row>
    <row r="538" spans="2:5" ht="15.75">
      <c r="B538" s="341"/>
      <c r="C538" s="341"/>
      <c r="D538" s="341"/>
      <c r="E538" s="345"/>
    </row>
    <row r="539" spans="2:5" ht="15.75">
      <c r="B539" s="341"/>
      <c r="C539" s="341"/>
      <c r="D539" s="341"/>
      <c r="E539" s="345"/>
    </row>
    <row r="540" spans="2:5" ht="15.75">
      <c r="B540" s="341"/>
      <c r="C540" s="341"/>
      <c r="D540" s="341"/>
      <c r="E540" s="345"/>
    </row>
    <row r="541" spans="2:5" ht="15.75">
      <c r="B541" s="341"/>
      <c r="C541" s="341"/>
      <c r="D541" s="341"/>
      <c r="E541" s="345"/>
    </row>
    <row r="542" spans="2:5" ht="15.75">
      <c r="B542" s="341"/>
      <c r="C542" s="341"/>
      <c r="D542" s="341"/>
      <c r="E542" s="345"/>
    </row>
    <row r="543" spans="2:5" ht="15.75">
      <c r="B543" s="341"/>
      <c r="C543" s="341"/>
      <c r="D543" s="341"/>
      <c r="E543" s="345"/>
    </row>
    <row r="544" spans="2:5" ht="15.75">
      <c r="B544" s="341"/>
      <c r="C544" s="341"/>
      <c r="D544" s="341"/>
      <c r="E544" s="345"/>
    </row>
    <row r="545" spans="2:5" ht="15.75">
      <c r="B545" s="341"/>
      <c r="C545" s="341"/>
      <c r="D545" s="341"/>
      <c r="E545" s="345"/>
    </row>
    <row r="546" ht="15.75">
      <c r="E546" s="345"/>
    </row>
    <row r="547" ht="15.75">
      <c r="E547" s="345"/>
    </row>
    <row r="548" spans="2:5" ht="15.75">
      <c r="B548" s="18"/>
      <c r="C548" s="18"/>
      <c r="D548" s="18"/>
      <c r="E548" s="345"/>
    </row>
    <row r="549" spans="2:5" ht="15.75">
      <c r="B549" s="18"/>
      <c r="C549" s="18"/>
      <c r="D549" s="18"/>
      <c r="E549" s="345"/>
    </row>
    <row r="550" spans="2:5" ht="15.75">
      <c r="B550" s="18"/>
      <c r="C550" s="18"/>
      <c r="D550" s="18"/>
      <c r="E550" s="345"/>
    </row>
    <row r="551" spans="2:5" ht="15.75">
      <c r="B551" s="18"/>
      <c r="C551" s="18"/>
      <c r="D551" s="18"/>
      <c r="E551" s="345"/>
    </row>
    <row r="552" spans="2:5" ht="15.75">
      <c r="B552" s="18"/>
      <c r="C552" s="18"/>
      <c r="D552" s="18"/>
      <c r="E552" s="345"/>
    </row>
    <row r="553" spans="2:5" ht="15.75">
      <c r="B553" s="18"/>
      <c r="C553" s="18"/>
      <c r="D553" s="18"/>
      <c r="E553" s="345"/>
    </row>
    <row r="554" spans="2:5" ht="15.75">
      <c r="B554" s="18"/>
      <c r="C554" s="18"/>
      <c r="D554" s="18"/>
      <c r="E554" s="345"/>
    </row>
    <row r="555" spans="2:5" ht="15.75">
      <c r="B555" s="18"/>
      <c r="C555" s="18"/>
      <c r="D555" s="18"/>
      <c r="E555" s="345"/>
    </row>
    <row r="556" spans="2:5" ht="15.75">
      <c r="B556" s="18"/>
      <c r="C556" s="18"/>
      <c r="D556" s="18"/>
      <c r="E556" s="345"/>
    </row>
    <row r="557" spans="2:5" ht="15.75">
      <c r="B557" s="18"/>
      <c r="C557" s="18"/>
      <c r="D557" s="18"/>
      <c r="E557" s="345"/>
    </row>
    <row r="558" spans="2:5" ht="15.75">
      <c r="B558" s="18"/>
      <c r="C558" s="18"/>
      <c r="D558" s="18"/>
      <c r="E558" s="345"/>
    </row>
    <row r="559" spans="2:5" ht="15.75">
      <c r="B559" s="18"/>
      <c r="C559" s="18"/>
      <c r="D559" s="18"/>
      <c r="E559" s="345"/>
    </row>
    <row r="560" spans="2:5" ht="15.75">
      <c r="B560" s="18"/>
      <c r="C560" s="18"/>
      <c r="D560" s="18"/>
      <c r="E560" s="345"/>
    </row>
    <row r="561" spans="2:5" ht="15.75">
      <c r="B561" s="18"/>
      <c r="C561" s="18"/>
      <c r="D561" s="18"/>
      <c r="E561" s="345"/>
    </row>
    <row r="562" spans="2:5" ht="15.75">
      <c r="B562" s="18"/>
      <c r="C562" s="18"/>
      <c r="D562" s="18"/>
      <c r="E562" s="345"/>
    </row>
    <row r="563" spans="2:5" ht="15.75">
      <c r="B563" s="18"/>
      <c r="C563" s="18"/>
      <c r="D563" s="18"/>
      <c r="E563" s="345"/>
    </row>
    <row r="564" spans="2:5" ht="15.75">
      <c r="B564" s="18"/>
      <c r="C564" s="18"/>
      <c r="D564" s="18"/>
      <c r="E564" s="345"/>
    </row>
    <row r="565" spans="2:5" ht="15.75">
      <c r="B565" s="18"/>
      <c r="C565" s="18"/>
      <c r="D565" s="18"/>
      <c r="E565" s="345"/>
    </row>
    <row r="566" spans="2:5" ht="15.75">
      <c r="B566" s="18"/>
      <c r="C566" s="18"/>
      <c r="D566" s="18"/>
      <c r="E566" s="345"/>
    </row>
    <row r="567" spans="2:5" ht="15.75">
      <c r="B567" s="18"/>
      <c r="C567" s="18"/>
      <c r="D567" s="18"/>
      <c r="E567" s="345"/>
    </row>
    <row r="568" spans="2:5" ht="15.75">
      <c r="B568" s="18"/>
      <c r="C568" s="18"/>
      <c r="D568" s="18"/>
      <c r="E568" s="345"/>
    </row>
    <row r="569" spans="2:5" ht="15.75">
      <c r="B569" s="18"/>
      <c r="C569" s="18"/>
      <c r="D569" s="18"/>
      <c r="E569" s="345"/>
    </row>
    <row r="570" spans="2:5" ht="15.75">
      <c r="B570" s="18"/>
      <c r="C570" s="18"/>
      <c r="D570" s="18"/>
      <c r="E570" s="345"/>
    </row>
    <row r="571" spans="2:5" ht="15.75">
      <c r="B571" s="18"/>
      <c r="C571" s="18"/>
      <c r="D571" s="18"/>
      <c r="E571" s="345"/>
    </row>
    <row r="572" spans="2:5" ht="15.75">
      <c r="B572" s="18"/>
      <c r="C572" s="18"/>
      <c r="D572" s="18"/>
      <c r="E572" s="345"/>
    </row>
    <row r="573" spans="2:5" ht="15.75">
      <c r="B573" s="18"/>
      <c r="C573" s="18"/>
      <c r="D573" s="18"/>
      <c r="E573" s="345"/>
    </row>
    <row r="574" spans="2:5" ht="15.75">
      <c r="B574" s="18"/>
      <c r="C574" s="18"/>
      <c r="D574" s="18"/>
      <c r="E574" s="345"/>
    </row>
    <row r="575" spans="2:5" ht="15.75">
      <c r="B575" s="18"/>
      <c r="C575" s="18"/>
      <c r="D575" s="18"/>
      <c r="E575" s="345"/>
    </row>
    <row r="576" spans="2:5" ht="15.75">
      <c r="B576" s="18"/>
      <c r="C576" s="18"/>
      <c r="D576" s="18"/>
      <c r="E576" s="345"/>
    </row>
    <row r="577" spans="2:5" ht="15.75">
      <c r="B577" s="18"/>
      <c r="C577" s="18"/>
      <c r="D577" s="18"/>
      <c r="E577" s="345"/>
    </row>
    <row r="578" spans="2:5" ht="15.75">
      <c r="B578" s="18"/>
      <c r="C578" s="18"/>
      <c r="D578" s="18"/>
      <c r="E578" s="345"/>
    </row>
    <row r="579" spans="2:5" ht="15.75">
      <c r="B579" s="18"/>
      <c r="C579" s="18"/>
      <c r="D579" s="18"/>
      <c r="E579" s="345"/>
    </row>
    <row r="580" spans="2:5" ht="15.75">
      <c r="B580" s="18"/>
      <c r="C580" s="18"/>
      <c r="D580" s="18"/>
      <c r="E580" s="345"/>
    </row>
    <row r="581" spans="2:5" ht="15.75">
      <c r="B581" s="18"/>
      <c r="C581" s="18"/>
      <c r="D581" s="18"/>
      <c r="E581" s="345"/>
    </row>
    <row r="582" spans="2:5" ht="15.75">
      <c r="B582" s="18"/>
      <c r="C582" s="18"/>
      <c r="D582" s="18"/>
      <c r="E582" s="345"/>
    </row>
    <row r="583" spans="2:5" ht="15.75">
      <c r="B583" s="18"/>
      <c r="C583" s="18"/>
      <c r="D583" s="18"/>
      <c r="E583" s="345"/>
    </row>
    <row r="584" spans="2:5" ht="15.75">
      <c r="B584" s="18"/>
      <c r="C584" s="18"/>
      <c r="D584" s="18"/>
      <c r="E584" s="345"/>
    </row>
    <row r="585" spans="2:5" ht="15.75">
      <c r="B585" s="18"/>
      <c r="C585" s="18"/>
      <c r="D585" s="18"/>
      <c r="E585" s="345"/>
    </row>
    <row r="586" spans="2:5" ht="15.75">
      <c r="B586" s="18"/>
      <c r="C586" s="18"/>
      <c r="D586" s="18"/>
      <c r="E586" s="345"/>
    </row>
    <row r="587" spans="2:5" ht="15.75">
      <c r="B587" s="18"/>
      <c r="C587" s="18"/>
      <c r="D587" s="18"/>
      <c r="E587" s="345"/>
    </row>
    <row r="588" spans="2:5" ht="15.75">
      <c r="B588" s="18"/>
      <c r="C588" s="18"/>
      <c r="D588" s="18"/>
      <c r="E588" s="345"/>
    </row>
    <row r="589" spans="2:5" ht="15.75">
      <c r="B589" s="18"/>
      <c r="C589" s="18"/>
      <c r="D589" s="18"/>
      <c r="E589" s="345"/>
    </row>
    <row r="590" spans="2:5" ht="15.75">
      <c r="B590" s="18"/>
      <c r="C590" s="18"/>
      <c r="D590" s="18"/>
      <c r="E590" s="345"/>
    </row>
    <row r="591" spans="2:5" ht="15.75">
      <c r="B591" s="18"/>
      <c r="C591" s="18"/>
      <c r="D591" s="18"/>
      <c r="E591" s="345"/>
    </row>
    <row r="592" spans="2:5" ht="15.75">
      <c r="B592" s="18"/>
      <c r="C592" s="18"/>
      <c r="D592" s="18"/>
      <c r="E592" s="345"/>
    </row>
    <row r="593" spans="2:5" ht="15.75">
      <c r="B593" s="18"/>
      <c r="C593" s="18"/>
      <c r="D593" s="18"/>
      <c r="E593" s="345"/>
    </row>
    <row r="594" spans="2:5" ht="15.75">
      <c r="B594" s="18"/>
      <c r="C594" s="18"/>
      <c r="D594" s="18"/>
      <c r="E594" s="345"/>
    </row>
    <row r="595" spans="2:5" ht="15.75">
      <c r="B595" s="18"/>
      <c r="C595" s="18"/>
      <c r="D595" s="18"/>
      <c r="E595" s="345"/>
    </row>
    <row r="596" spans="2:5" ht="15.75">
      <c r="B596" s="18"/>
      <c r="C596" s="18"/>
      <c r="D596" s="18"/>
      <c r="E596" s="345"/>
    </row>
    <row r="597" spans="2:5" ht="15.75">
      <c r="B597" s="18"/>
      <c r="C597" s="18"/>
      <c r="D597" s="18"/>
      <c r="E597" s="345"/>
    </row>
    <row r="598" spans="2:5" ht="15.75">
      <c r="B598" s="18"/>
      <c r="C598" s="18"/>
      <c r="D598" s="18"/>
      <c r="E598" s="345"/>
    </row>
    <row r="599" spans="2:5" ht="15.75">
      <c r="B599" s="18"/>
      <c r="C599" s="18"/>
      <c r="D599" s="18"/>
      <c r="E599" s="345"/>
    </row>
    <row r="600" spans="2:5" ht="15.75">
      <c r="B600" s="18"/>
      <c r="C600" s="18"/>
      <c r="D600" s="18"/>
      <c r="E600" s="345"/>
    </row>
    <row r="601" spans="2:5" ht="15.75">
      <c r="B601" s="18"/>
      <c r="C601" s="18"/>
      <c r="D601" s="18"/>
      <c r="E601" s="345"/>
    </row>
    <row r="602" spans="2:5" ht="15.75">
      <c r="B602" s="18"/>
      <c r="C602" s="18"/>
      <c r="D602" s="18"/>
      <c r="E602" s="345"/>
    </row>
    <row r="603" spans="2:5" ht="15.75">
      <c r="B603" s="18"/>
      <c r="C603" s="18"/>
      <c r="D603" s="18"/>
      <c r="E603" s="345"/>
    </row>
    <row r="604" spans="2:5" ht="15.75">
      <c r="B604" s="18"/>
      <c r="C604" s="18"/>
      <c r="D604" s="18"/>
      <c r="E604" s="345"/>
    </row>
    <row r="605" spans="2:5" ht="15.75">
      <c r="B605" s="18"/>
      <c r="C605" s="18"/>
      <c r="D605" s="18"/>
      <c r="E605" s="345"/>
    </row>
    <row r="606" spans="2:5" ht="15.75">
      <c r="B606" s="18"/>
      <c r="C606" s="18"/>
      <c r="D606" s="18"/>
      <c r="E606" s="345"/>
    </row>
    <row r="607" spans="2:5" ht="15.75">
      <c r="B607" s="18"/>
      <c r="C607" s="18"/>
      <c r="D607" s="18"/>
      <c r="E607" s="345"/>
    </row>
    <row r="608" spans="2:5" ht="15.75">
      <c r="B608" s="18"/>
      <c r="C608" s="18"/>
      <c r="D608" s="18"/>
      <c r="E608" s="345"/>
    </row>
    <row r="609" spans="2:5" ht="15.75">
      <c r="B609" s="18"/>
      <c r="C609" s="18"/>
      <c r="D609" s="18"/>
      <c r="E609" s="345"/>
    </row>
    <row r="610" spans="2:5" ht="15.75">
      <c r="B610" s="18"/>
      <c r="C610" s="18"/>
      <c r="D610" s="18"/>
      <c r="E610" s="345"/>
    </row>
    <row r="611" spans="2:5" ht="15.75">
      <c r="B611" s="18"/>
      <c r="C611" s="18"/>
      <c r="D611" s="18"/>
      <c r="E611" s="345"/>
    </row>
    <row r="612" spans="2:5" ht="15.75">
      <c r="B612" s="18"/>
      <c r="C612" s="18"/>
      <c r="D612" s="18"/>
      <c r="E612" s="345"/>
    </row>
    <row r="613" spans="2:5" ht="15.75">
      <c r="B613" s="18"/>
      <c r="C613" s="18"/>
      <c r="D613" s="18"/>
      <c r="E613" s="345"/>
    </row>
    <row r="614" spans="2:5" ht="15.75">
      <c r="B614" s="18"/>
      <c r="C614" s="18"/>
      <c r="D614" s="18"/>
      <c r="E614" s="345"/>
    </row>
    <row r="615" spans="2:5" ht="15.75">
      <c r="B615" s="18"/>
      <c r="C615" s="18"/>
      <c r="D615" s="18"/>
      <c r="E615" s="345"/>
    </row>
    <row r="616" spans="2:5" ht="15.75">
      <c r="B616" s="18"/>
      <c r="C616" s="18"/>
      <c r="D616" s="18"/>
      <c r="E616" s="345"/>
    </row>
    <row r="617" spans="2:5" ht="15.75">
      <c r="B617" s="18"/>
      <c r="C617" s="18"/>
      <c r="D617" s="18"/>
      <c r="E617" s="345"/>
    </row>
    <row r="618" spans="2:5" ht="15.75">
      <c r="B618" s="18"/>
      <c r="C618" s="18"/>
      <c r="D618" s="18"/>
      <c r="E618" s="345"/>
    </row>
    <row r="619" spans="2:5" ht="15.75">
      <c r="B619" s="18"/>
      <c r="C619" s="18"/>
      <c r="D619" s="18"/>
      <c r="E619" s="345"/>
    </row>
    <row r="620" spans="2:5" ht="15.75">
      <c r="B620" s="18"/>
      <c r="C620" s="18"/>
      <c r="D620" s="18"/>
      <c r="E620" s="345"/>
    </row>
    <row r="621" spans="2:5" ht="15.75">
      <c r="B621" s="18"/>
      <c r="C621" s="18"/>
      <c r="D621" s="18"/>
      <c r="E621" s="345"/>
    </row>
    <row r="622" spans="2:5" ht="15.75">
      <c r="B622" s="18"/>
      <c r="C622" s="18"/>
      <c r="D622" s="18"/>
      <c r="E622" s="345"/>
    </row>
    <row r="623" spans="2:5" ht="15.75">
      <c r="B623" s="18"/>
      <c r="C623" s="18"/>
      <c r="D623" s="18"/>
      <c r="E623" s="345"/>
    </row>
    <row r="624" spans="2:5" ht="15.75">
      <c r="B624" s="18"/>
      <c r="C624" s="18"/>
      <c r="D624" s="18"/>
      <c r="E624" s="345"/>
    </row>
    <row r="625" spans="2:5" ht="15.75">
      <c r="B625" s="18"/>
      <c r="C625" s="18"/>
      <c r="D625" s="18"/>
      <c r="E625" s="345"/>
    </row>
    <row r="626" spans="2:5" ht="15.75">
      <c r="B626" s="18"/>
      <c r="C626" s="18"/>
      <c r="D626" s="18"/>
      <c r="E626" s="345"/>
    </row>
    <row r="627" spans="2:5" ht="15.75">
      <c r="B627" s="18"/>
      <c r="C627" s="18"/>
      <c r="D627" s="18"/>
      <c r="E627" s="345"/>
    </row>
    <row r="628" spans="2:5" ht="15.75">
      <c r="B628" s="18"/>
      <c r="C628" s="18"/>
      <c r="D628" s="18"/>
      <c r="E628" s="345"/>
    </row>
    <row r="629" spans="2:5" ht="15.75">
      <c r="B629" s="18"/>
      <c r="C629" s="18"/>
      <c r="D629" s="18"/>
      <c r="E629" s="345"/>
    </row>
    <row r="630" spans="2:5" ht="15.75">
      <c r="B630" s="18"/>
      <c r="C630" s="18"/>
      <c r="D630" s="18"/>
      <c r="E630" s="345"/>
    </row>
    <row r="631" spans="2:5" ht="15.75">
      <c r="B631" s="18"/>
      <c r="C631" s="18"/>
      <c r="D631" s="18"/>
      <c r="E631" s="345"/>
    </row>
    <row r="632" spans="2:5" ht="15.75">
      <c r="B632" s="18"/>
      <c r="C632" s="18"/>
      <c r="D632" s="18"/>
      <c r="E632" s="345"/>
    </row>
    <row r="633" spans="2:5" ht="15.75">
      <c r="B633" s="18"/>
      <c r="C633" s="18"/>
      <c r="D633" s="18"/>
      <c r="E633" s="345"/>
    </row>
    <row r="634" spans="2:5" ht="15.75">
      <c r="B634" s="18"/>
      <c r="C634" s="18"/>
      <c r="D634" s="18"/>
      <c r="E634" s="345"/>
    </row>
    <row r="635" spans="2:5" ht="15.75">
      <c r="B635" s="18"/>
      <c r="C635" s="18"/>
      <c r="D635" s="18"/>
      <c r="E635" s="345"/>
    </row>
    <row r="636" spans="2:5" ht="15.75">
      <c r="B636" s="18"/>
      <c r="C636" s="18"/>
      <c r="D636" s="18"/>
      <c r="E636" s="345"/>
    </row>
    <row r="637" spans="2:5" ht="15.75">
      <c r="B637" s="18"/>
      <c r="C637" s="18"/>
      <c r="D637" s="18"/>
      <c r="E637" s="345"/>
    </row>
    <row r="638" spans="2:5" ht="15.75">
      <c r="B638" s="18"/>
      <c r="C638" s="18"/>
      <c r="D638" s="18"/>
      <c r="E638" s="345"/>
    </row>
    <row r="639" spans="2:5" ht="15.75">
      <c r="B639" s="18"/>
      <c r="C639" s="18"/>
      <c r="D639" s="18"/>
      <c r="E639" s="345"/>
    </row>
    <row r="640" spans="2:5" ht="15.75">
      <c r="B640" s="18"/>
      <c r="C640" s="18"/>
      <c r="D640" s="18"/>
      <c r="E640" s="345"/>
    </row>
    <row r="641" spans="2:5" ht="15.75">
      <c r="B641" s="18"/>
      <c r="C641" s="18"/>
      <c r="D641" s="18"/>
      <c r="E641" s="345"/>
    </row>
    <row r="642" spans="2:5" ht="15.75">
      <c r="B642" s="18"/>
      <c r="C642" s="18"/>
      <c r="D642" s="18"/>
      <c r="E642" s="345"/>
    </row>
    <row r="643" spans="2:5" ht="15.75">
      <c r="B643" s="18"/>
      <c r="C643" s="18"/>
      <c r="D643" s="18"/>
      <c r="E643" s="345"/>
    </row>
    <row r="644" spans="2:5" ht="15.75">
      <c r="B644" s="18"/>
      <c r="C644" s="18"/>
      <c r="D644" s="18"/>
      <c r="E644" s="345"/>
    </row>
    <row r="645" spans="2:5" ht="15.75">
      <c r="B645" s="18"/>
      <c r="C645" s="18"/>
      <c r="D645" s="18"/>
      <c r="E645" s="345"/>
    </row>
    <row r="646" spans="2:5" ht="15.75">
      <c r="B646" s="18"/>
      <c r="C646" s="18"/>
      <c r="D646" s="18"/>
      <c r="E646" s="345"/>
    </row>
    <row r="647" spans="2:5" ht="15.75">
      <c r="B647" s="18"/>
      <c r="C647" s="18"/>
      <c r="D647" s="18"/>
      <c r="E647" s="345"/>
    </row>
    <row r="648" spans="2:5" ht="15.75">
      <c r="B648" s="18"/>
      <c r="C648" s="18"/>
      <c r="D648" s="18"/>
      <c r="E648" s="345"/>
    </row>
    <row r="649" spans="2:5" ht="15.75">
      <c r="B649" s="18"/>
      <c r="C649" s="18"/>
      <c r="D649" s="18"/>
      <c r="E649" s="345"/>
    </row>
    <row r="650" spans="2:5" ht="15.75">
      <c r="B650" s="18"/>
      <c r="C650" s="18"/>
      <c r="D650" s="18"/>
      <c r="E650" s="345"/>
    </row>
    <row r="651" spans="2:5" ht="15.75">
      <c r="B651" s="18"/>
      <c r="C651" s="18"/>
      <c r="D651" s="18"/>
      <c r="E651" s="345"/>
    </row>
    <row r="652" spans="2:5" ht="15.75">
      <c r="B652" s="18"/>
      <c r="C652" s="18"/>
      <c r="D652" s="18"/>
      <c r="E652" s="345"/>
    </row>
    <row r="653" spans="2:5" ht="15.75">
      <c r="B653" s="18"/>
      <c r="C653" s="18"/>
      <c r="D653" s="18"/>
      <c r="E653" s="345"/>
    </row>
    <row r="654" spans="2:5" ht="15.75">
      <c r="B654" s="18"/>
      <c r="C654" s="18"/>
      <c r="D654" s="18"/>
      <c r="E654" s="345"/>
    </row>
    <row r="655" spans="2:5" ht="15.75">
      <c r="B655" s="18"/>
      <c r="C655" s="18"/>
      <c r="D655" s="18"/>
      <c r="E655" s="345"/>
    </row>
    <row r="656" spans="2:5" ht="15.75">
      <c r="B656" s="18"/>
      <c r="C656" s="18"/>
      <c r="D656" s="18"/>
      <c r="E656" s="345"/>
    </row>
    <row r="657" spans="2:5" ht="15.75">
      <c r="B657" s="18"/>
      <c r="C657" s="18"/>
      <c r="D657" s="18"/>
      <c r="E657" s="345"/>
    </row>
    <row r="658" spans="2:5" ht="15.75">
      <c r="B658" s="18"/>
      <c r="C658" s="18"/>
      <c r="D658" s="18"/>
      <c r="E658" s="345"/>
    </row>
    <row r="659" spans="2:5" ht="15.75">
      <c r="B659" s="18"/>
      <c r="C659" s="18"/>
      <c r="D659" s="18"/>
      <c r="E659" s="345"/>
    </row>
    <row r="660" spans="2:5" ht="15.75">
      <c r="B660" s="18"/>
      <c r="C660" s="18"/>
      <c r="D660" s="18"/>
      <c r="E660" s="345"/>
    </row>
    <row r="661" spans="2:5" ht="15.75">
      <c r="B661" s="18"/>
      <c r="C661" s="18"/>
      <c r="D661" s="18"/>
      <c r="E661" s="345"/>
    </row>
    <row r="662" spans="2:5" ht="15.75">
      <c r="B662" s="18"/>
      <c r="C662" s="18"/>
      <c r="D662" s="18"/>
      <c r="E662" s="345"/>
    </row>
    <row r="663" spans="2:5" ht="15.75">
      <c r="B663" s="18"/>
      <c r="C663" s="18"/>
      <c r="D663" s="18"/>
      <c r="E663" s="345"/>
    </row>
    <row r="664" spans="2:5" ht="15.75">
      <c r="B664" s="18"/>
      <c r="C664" s="18"/>
      <c r="D664" s="18"/>
      <c r="E664" s="345"/>
    </row>
    <row r="665" spans="2:5" ht="15.75">
      <c r="B665" s="18"/>
      <c r="C665" s="18"/>
      <c r="D665" s="18"/>
      <c r="E665" s="345"/>
    </row>
    <row r="666" spans="2:5" ht="15.75">
      <c r="B666" s="18"/>
      <c r="C666" s="18"/>
      <c r="D666" s="18"/>
      <c r="E666" s="345"/>
    </row>
    <row r="667" spans="2:5" ht="15.75">
      <c r="B667" s="18"/>
      <c r="C667" s="18"/>
      <c r="D667" s="18"/>
      <c r="E667" s="345"/>
    </row>
    <row r="668" spans="2:5" ht="15.75">
      <c r="B668" s="18"/>
      <c r="C668" s="18"/>
      <c r="D668" s="18"/>
      <c r="E668" s="345"/>
    </row>
    <row r="669" spans="2:5" ht="15.75">
      <c r="B669" s="18"/>
      <c r="C669" s="18"/>
      <c r="D669" s="18"/>
      <c r="E669" s="345"/>
    </row>
    <row r="670" spans="2:5" ht="15.75">
      <c r="B670" s="18"/>
      <c r="C670" s="18"/>
      <c r="D670" s="18"/>
      <c r="E670" s="345"/>
    </row>
    <row r="671" spans="2:5" ht="15.75">
      <c r="B671" s="18"/>
      <c r="C671" s="18"/>
      <c r="D671" s="18"/>
      <c r="E671" s="345"/>
    </row>
    <row r="672" spans="2:5" ht="15.75">
      <c r="B672" s="18"/>
      <c r="C672" s="18"/>
      <c r="D672" s="18"/>
      <c r="E672" s="345"/>
    </row>
    <row r="673" spans="2:5" ht="15.75">
      <c r="B673" s="18"/>
      <c r="C673" s="18"/>
      <c r="D673" s="18"/>
      <c r="E673" s="345"/>
    </row>
    <row r="674" spans="2:5" ht="15.75">
      <c r="B674" s="18"/>
      <c r="C674" s="18"/>
      <c r="D674" s="18"/>
      <c r="E674" s="345"/>
    </row>
    <row r="675" spans="2:5" ht="15.75">
      <c r="B675" s="18"/>
      <c r="C675" s="18"/>
      <c r="D675" s="18"/>
      <c r="E675" s="345"/>
    </row>
    <row r="676" spans="2:5" ht="15.75">
      <c r="B676" s="18"/>
      <c r="C676" s="18"/>
      <c r="D676" s="18"/>
      <c r="E676" s="345"/>
    </row>
    <row r="677" spans="2:5" ht="15.75">
      <c r="B677" s="18"/>
      <c r="C677" s="18"/>
      <c r="D677" s="18"/>
      <c r="E677" s="345"/>
    </row>
    <row r="678" spans="2:5" ht="15.75">
      <c r="B678" s="18"/>
      <c r="C678" s="18"/>
      <c r="D678" s="18"/>
      <c r="E678" s="345"/>
    </row>
    <row r="679" spans="2:5" ht="15.75">
      <c r="B679" s="18"/>
      <c r="C679" s="18"/>
      <c r="D679" s="18"/>
      <c r="E679" s="345"/>
    </row>
    <row r="680" spans="2:5" ht="15.75">
      <c r="B680" s="18"/>
      <c r="C680" s="18"/>
      <c r="D680" s="18"/>
      <c r="E680" s="345"/>
    </row>
    <row r="681" spans="2:5" ht="15.75">
      <c r="B681" s="18"/>
      <c r="C681" s="18"/>
      <c r="D681" s="18"/>
      <c r="E681" s="345"/>
    </row>
    <row r="682" spans="2:5" ht="15.75">
      <c r="B682" s="18"/>
      <c r="C682" s="18"/>
      <c r="D682" s="18"/>
      <c r="E682" s="345"/>
    </row>
    <row r="683" spans="2:5" ht="15.75">
      <c r="B683" s="18"/>
      <c r="C683" s="18"/>
      <c r="D683" s="18"/>
      <c r="E683" s="345"/>
    </row>
    <row r="684" spans="2:5" ht="15.75">
      <c r="B684" s="18"/>
      <c r="C684" s="18"/>
      <c r="D684" s="18"/>
      <c r="E684" s="345"/>
    </row>
    <row r="685" spans="2:5" ht="15.75">
      <c r="B685" s="18"/>
      <c r="C685" s="18"/>
      <c r="D685" s="18"/>
      <c r="E685" s="345"/>
    </row>
    <row r="686" spans="2:5" ht="15.75">
      <c r="B686" s="18"/>
      <c r="C686" s="18"/>
      <c r="D686" s="18"/>
      <c r="E686" s="345"/>
    </row>
    <row r="687" spans="2:5" ht="15.75">
      <c r="B687" s="18"/>
      <c r="C687" s="18"/>
      <c r="D687" s="18"/>
      <c r="E687" s="345"/>
    </row>
    <row r="688" spans="2:5" ht="15.75">
      <c r="B688" s="18"/>
      <c r="C688" s="18"/>
      <c r="D688" s="18"/>
      <c r="E688" s="345"/>
    </row>
    <row r="689" spans="2:5" ht="15.75">
      <c r="B689" s="18"/>
      <c r="C689" s="18"/>
      <c r="D689" s="18"/>
      <c r="E689" s="345"/>
    </row>
    <row r="690" spans="2:5" ht="15.75">
      <c r="B690" s="18"/>
      <c r="C690" s="18"/>
      <c r="D690" s="18"/>
      <c r="E690" s="345"/>
    </row>
    <row r="691" spans="2:5" ht="15.75">
      <c r="B691" s="18"/>
      <c r="C691" s="18"/>
      <c r="D691" s="18"/>
      <c r="E691" s="345"/>
    </row>
    <row r="692" spans="2:5" ht="15.75">
      <c r="B692" s="18"/>
      <c r="C692" s="18"/>
      <c r="D692" s="18"/>
      <c r="E692" s="345"/>
    </row>
    <row r="693" spans="2:5" ht="15.75">
      <c r="B693" s="18"/>
      <c r="C693" s="18"/>
      <c r="D693" s="18"/>
      <c r="E693" s="345"/>
    </row>
    <row r="694" spans="2:5" ht="15.75">
      <c r="B694" s="18"/>
      <c r="C694" s="18"/>
      <c r="D694" s="18"/>
      <c r="E694" s="345"/>
    </row>
    <row r="695" spans="2:5" ht="15.75">
      <c r="B695" s="18"/>
      <c r="C695" s="18"/>
      <c r="D695" s="18"/>
      <c r="E695" s="345"/>
    </row>
    <row r="696" spans="2:5" ht="15.75">
      <c r="B696" s="18"/>
      <c r="C696" s="18"/>
      <c r="D696" s="18"/>
      <c r="E696" s="345"/>
    </row>
    <row r="697" spans="2:5" ht="15.75">
      <c r="B697" s="18"/>
      <c r="C697" s="18"/>
      <c r="D697" s="18"/>
      <c r="E697" s="345"/>
    </row>
    <row r="698" spans="2:5" ht="15.75">
      <c r="B698" s="18"/>
      <c r="C698" s="18"/>
      <c r="D698" s="18"/>
      <c r="E698" s="345"/>
    </row>
    <row r="699" spans="2:5" ht="15.75">
      <c r="B699" s="18"/>
      <c r="C699" s="18"/>
      <c r="D699" s="18"/>
      <c r="E699" s="345"/>
    </row>
    <row r="700" spans="2:5" ht="15.75">
      <c r="B700" s="18"/>
      <c r="C700" s="18"/>
      <c r="D700" s="18"/>
      <c r="E700" s="345"/>
    </row>
    <row r="701" spans="2:5" ht="15.75">
      <c r="B701" s="18"/>
      <c r="C701" s="18"/>
      <c r="D701" s="18"/>
      <c r="E701" s="345"/>
    </row>
    <row r="702" spans="2:5" ht="15.75">
      <c r="B702" s="18"/>
      <c r="C702" s="18"/>
      <c r="D702" s="18"/>
      <c r="E702" s="345"/>
    </row>
    <row r="703" spans="2:5" ht="15.75">
      <c r="B703" s="18"/>
      <c r="C703" s="18"/>
      <c r="D703" s="18"/>
      <c r="E703" s="345"/>
    </row>
    <row r="704" spans="2:5" ht="15.75">
      <c r="B704" s="18"/>
      <c r="C704" s="18"/>
      <c r="D704" s="18"/>
      <c r="E704" s="345"/>
    </row>
    <row r="705" spans="2:5" ht="15.75">
      <c r="B705" s="18"/>
      <c r="C705" s="18"/>
      <c r="D705" s="18"/>
      <c r="E705" s="345"/>
    </row>
    <row r="706" spans="2:5" ht="15.75">
      <c r="B706" s="18"/>
      <c r="C706" s="18"/>
      <c r="D706" s="18"/>
      <c r="E706" s="345"/>
    </row>
    <row r="707" spans="2:5" ht="15.75">
      <c r="B707" s="18"/>
      <c r="C707" s="18"/>
      <c r="D707" s="18"/>
      <c r="E707" s="345"/>
    </row>
    <row r="708" spans="2:5" ht="15.75">
      <c r="B708" s="18"/>
      <c r="C708" s="18"/>
      <c r="D708" s="18"/>
      <c r="E708" s="345"/>
    </row>
    <row r="709" spans="2:5" ht="15.75">
      <c r="B709" s="18"/>
      <c r="C709" s="18"/>
      <c r="D709" s="18"/>
      <c r="E709" s="345"/>
    </row>
    <row r="710" spans="2:5" ht="15.75">
      <c r="B710" s="18"/>
      <c r="C710" s="18"/>
      <c r="D710" s="18"/>
      <c r="E710" s="345"/>
    </row>
    <row r="711" spans="2:5" ht="15.75">
      <c r="B711" s="18"/>
      <c r="C711" s="18"/>
      <c r="D711" s="18"/>
      <c r="E711" s="345"/>
    </row>
    <row r="712" spans="2:5" ht="15.75">
      <c r="B712" s="18"/>
      <c r="C712" s="18"/>
      <c r="D712" s="18"/>
      <c r="E712" s="345"/>
    </row>
    <row r="713" spans="2:5" ht="15.75">
      <c r="B713" s="18"/>
      <c r="C713" s="18"/>
      <c r="D713" s="18"/>
      <c r="E713" s="345"/>
    </row>
    <row r="714" spans="2:5" ht="15.75">
      <c r="B714" s="18"/>
      <c r="C714" s="18"/>
      <c r="D714" s="18"/>
      <c r="E714" s="345"/>
    </row>
    <row r="715" spans="2:5" ht="15.75">
      <c r="B715" s="18"/>
      <c r="C715" s="18"/>
      <c r="D715" s="18"/>
      <c r="E715" s="345"/>
    </row>
    <row r="716" spans="2:5" ht="15.75">
      <c r="B716" s="18"/>
      <c r="C716" s="18"/>
      <c r="D716" s="18"/>
      <c r="E716" s="345"/>
    </row>
    <row r="717" spans="2:5" ht="15.75">
      <c r="B717" s="18"/>
      <c r="C717" s="18"/>
      <c r="D717" s="18"/>
      <c r="E717" s="345"/>
    </row>
    <row r="718" spans="2:5" ht="15.75">
      <c r="B718" s="18"/>
      <c r="C718" s="18"/>
      <c r="D718" s="18"/>
      <c r="E718" s="345"/>
    </row>
    <row r="719" spans="2:5" ht="15.75">
      <c r="B719" s="18"/>
      <c r="C719" s="18"/>
      <c r="D719" s="18"/>
      <c r="E719" s="345"/>
    </row>
    <row r="720" spans="2:5" ht="15.75">
      <c r="B720" s="18"/>
      <c r="C720" s="18"/>
      <c r="D720" s="18"/>
      <c r="E720" s="345"/>
    </row>
    <row r="721" spans="2:5" ht="15.75">
      <c r="B721" s="18"/>
      <c r="C721" s="18"/>
      <c r="D721" s="18"/>
      <c r="E721" s="345"/>
    </row>
    <row r="722" spans="2:5" ht="15.75">
      <c r="B722" s="18"/>
      <c r="C722" s="18"/>
      <c r="D722" s="18"/>
      <c r="E722" s="345"/>
    </row>
    <row r="723" spans="2:5" ht="15.75">
      <c r="B723" s="18"/>
      <c r="C723" s="18"/>
      <c r="D723" s="18"/>
      <c r="E723" s="345"/>
    </row>
    <row r="724" spans="2:5" ht="15.75">
      <c r="B724" s="18"/>
      <c r="C724" s="18"/>
      <c r="D724" s="18"/>
      <c r="E724" s="345"/>
    </row>
    <row r="725" spans="2:5" ht="15.75">
      <c r="B725" s="18"/>
      <c r="C725" s="18"/>
      <c r="D725" s="18"/>
      <c r="E725" s="345"/>
    </row>
    <row r="726" spans="2:5" ht="15.75">
      <c r="B726" s="18"/>
      <c r="C726" s="18"/>
      <c r="D726" s="18"/>
      <c r="E726" s="345"/>
    </row>
    <row r="727" spans="2:5" ht="15.75">
      <c r="B727" s="18"/>
      <c r="C727" s="18"/>
      <c r="D727" s="18"/>
      <c r="E727" s="345"/>
    </row>
    <row r="728" spans="2:5" ht="15.75">
      <c r="B728" s="18"/>
      <c r="C728" s="18"/>
      <c r="D728" s="18"/>
      <c r="E728" s="345"/>
    </row>
    <row r="729" spans="2:5" ht="15.75">
      <c r="B729" s="18"/>
      <c r="C729" s="18"/>
      <c r="D729" s="18"/>
      <c r="E729" s="345"/>
    </row>
    <row r="730" spans="2:5" ht="15.75">
      <c r="B730" s="18"/>
      <c r="C730" s="18"/>
      <c r="D730" s="18"/>
      <c r="E730" s="345"/>
    </row>
    <row r="731" spans="2:5" ht="15.75">
      <c r="B731" s="18"/>
      <c r="C731" s="18"/>
      <c r="D731" s="18"/>
      <c r="E731" s="345"/>
    </row>
    <row r="732" spans="2:5" ht="15.75">
      <c r="B732" s="18"/>
      <c r="C732" s="18"/>
      <c r="D732" s="18"/>
      <c r="E732" s="345"/>
    </row>
    <row r="733" spans="2:5" ht="15.75">
      <c r="B733" s="18"/>
      <c r="C733" s="18"/>
      <c r="D733" s="18"/>
      <c r="E733" s="345"/>
    </row>
    <row r="734" spans="2:5" ht="15.75">
      <c r="B734" s="18"/>
      <c r="C734" s="18"/>
      <c r="D734" s="18"/>
      <c r="E734" s="345"/>
    </row>
    <row r="735" spans="2:5" ht="15.75">
      <c r="B735" s="18"/>
      <c r="C735" s="18"/>
      <c r="D735" s="18"/>
      <c r="E735" s="345"/>
    </row>
    <row r="736" spans="2:5" ht="15.75">
      <c r="B736" s="18"/>
      <c r="C736" s="18"/>
      <c r="D736" s="18"/>
      <c r="E736" s="345"/>
    </row>
    <row r="737" spans="2:5" ht="15.75">
      <c r="B737" s="18"/>
      <c r="C737" s="18"/>
      <c r="D737" s="18"/>
      <c r="E737" s="345"/>
    </row>
    <row r="738" spans="2:5" ht="15.75">
      <c r="B738" s="18"/>
      <c r="C738" s="18"/>
      <c r="D738" s="18"/>
      <c r="E738" s="345"/>
    </row>
    <row r="739" spans="2:5" ht="15.75">
      <c r="B739" s="18"/>
      <c r="C739" s="18"/>
      <c r="D739" s="18"/>
      <c r="E739" s="345"/>
    </row>
    <row r="740" spans="2:5" ht="15.75">
      <c r="B740" s="18"/>
      <c r="C740" s="18"/>
      <c r="D740" s="18"/>
      <c r="E740" s="345"/>
    </row>
    <row r="741" spans="2:5" ht="15.75">
      <c r="B741" s="18"/>
      <c r="C741" s="18"/>
      <c r="D741" s="18"/>
      <c r="E741" s="345"/>
    </row>
    <row r="742" spans="2:5" ht="15.75">
      <c r="B742" s="18"/>
      <c r="C742" s="18"/>
      <c r="D742" s="18"/>
      <c r="E742" s="345"/>
    </row>
    <row r="743" spans="2:5" ht="15.75">
      <c r="B743" s="18"/>
      <c r="C743" s="18"/>
      <c r="D743" s="18"/>
      <c r="E743" s="345"/>
    </row>
    <row r="744" spans="2:5" ht="15.75">
      <c r="B744" s="18"/>
      <c r="C744" s="18"/>
      <c r="D744" s="18"/>
      <c r="E744" s="345"/>
    </row>
    <row r="745" spans="2:5" ht="15.75">
      <c r="B745" s="18"/>
      <c r="C745" s="18"/>
      <c r="D745" s="18"/>
      <c r="E745" s="345"/>
    </row>
    <row r="746" spans="2:5" ht="15.75">
      <c r="B746" s="18"/>
      <c r="C746" s="18"/>
      <c r="D746" s="18"/>
      <c r="E746" s="345"/>
    </row>
    <row r="747" spans="2:5" ht="15.75">
      <c r="B747" s="18"/>
      <c r="C747" s="18"/>
      <c r="D747" s="18"/>
      <c r="E747" s="345"/>
    </row>
    <row r="748" spans="2:5" ht="15.75">
      <c r="B748" s="18"/>
      <c r="C748" s="18"/>
      <c r="D748" s="18"/>
      <c r="E748" s="345"/>
    </row>
    <row r="749" spans="2:5" ht="15.75">
      <c r="B749" s="18"/>
      <c r="C749" s="18"/>
      <c r="D749" s="18"/>
      <c r="E749" s="345"/>
    </row>
    <row r="750" spans="2:5" ht="15.75">
      <c r="B750" s="18"/>
      <c r="C750" s="18"/>
      <c r="D750" s="18"/>
      <c r="E750" s="345"/>
    </row>
    <row r="751" spans="2:5" ht="15.75">
      <c r="B751" s="18"/>
      <c r="C751" s="18"/>
      <c r="D751" s="18"/>
      <c r="E751" s="345"/>
    </row>
    <row r="752" spans="2:5" ht="15.75">
      <c r="B752" s="18"/>
      <c r="C752" s="18"/>
      <c r="D752" s="18"/>
      <c r="E752" s="345"/>
    </row>
    <row r="753" spans="2:5" ht="15.75">
      <c r="B753" s="18"/>
      <c r="C753" s="18"/>
      <c r="D753" s="18"/>
      <c r="E753" s="345"/>
    </row>
    <row r="754" spans="2:5" ht="15.75">
      <c r="B754" s="18"/>
      <c r="C754" s="18"/>
      <c r="D754" s="18"/>
      <c r="E754" s="345"/>
    </row>
    <row r="755" spans="2:5" ht="15.75">
      <c r="B755" s="18"/>
      <c r="C755" s="18"/>
      <c r="D755" s="18"/>
      <c r="E755" s="345"/>
    </row>
    <row r="756" spans="2:5" ht="15.75">
      <c r="B756" s="18"/>
      <c r="C756" s="18"/>
      <c r="D756" s="18"/>
      <c r="E756" s="345"/>
    </row>
    <row r="757" spans="2:5" ht="15.75">
      <c r="B757" s="18"/>
      <c r="C757" s="18"/>
      <c r="D757" s="18"/>
      <c r="E757" s="345"/>
    </row>
    <row r="758" spans="2:5" ht="15.75">
      <c r="B758" s="18"/>
      <c r="C758" s="18"/>
      <c r="D758" s="18"/>
      <c r="E758" s="345"/>
    </row>
    <row r="759" spans="2:5" ht="15.75">
      <c r="B759" s="18"/>
      <c r="C759" s="18"/>
      <c r="D759" s="18"/>
      <c r="E759" s="345"/>
    </row>
    <row r="760" spans="2:5" ht="15.75">
      <c r="B760" s="18"/>
      <c r="C760" s="18"/>
      <c r="D760" s="18"/>
      <c r="E760" s="345"/>
    </row>
    <row r="761" spans="2:5" ht="15.75">
      <c r="B761" s="18"/>
      <c r="C761" s="18"/>
      <c r="D761" s="18"/>
      <c r="E761" s="345"/>
    </row>
    <row r="762" spans="2:5" ht="15.75">
      <c r="B762" s="18"/>
      <c r="C762" s="18"/>
      <c r="D762" s="18"/>
      <c r="E762" s="345"/>
    </row>
    <row r="763" spans="2:5" ht="15.75">
      <c r="B763" s="18"/>
      <c r="C763" s="18"/>
      <c r="D763" s="18"/>
      <c r="E763" s="345"/>
    </row>
    <row r="764" spans="2:5" ht="15.75">
      <c r="B764" s="18"/>
      <c r="C764" s="18"/>
      <c r="D764" s="18"/>
      <c r="E764" s="345"/>
    </row>
    <row r="765" spans="2:5" ht="15.75">
      <c r="B765" s="18"/>
      <c r="C765" s="18"/>
      <c r="D765" s="18"/>
      <c r="E765" s="345"/>
    </row>
    <row r="766" spans="2:5" ht="15.75">
      <c r="B766" s="18"/>
      <c r="C766" s="18"/>
      <c r="D766" s="18"/>
      <c r="E766" s="345"/>
    </row>
    <row r="767" spans="2:5" ht="15.75">
      <c r="B767" s="18"/>
      <c r="C767" s="18"/>
      <c r="D767" s="18"/>
      <c r="E767" s="345"/>
    </row>
    <row r="768" spans="2:5" ht="15.75">
      <c r="B768" s="18"/>
      <c r="C768" s="18"/>
      <c r="D768" s="18"/>
      <c r="E768" s="345"/>
    </row>
    <row r="769" spans="2:5" ht="15.75">
      <c r="B769" s="18"/>
      <c r="C769" s="18"/>
      <c r="D769" s="18"/>
      <c r="E769" s="345"/>
    </row>
    <row r="770" spans="2:5" ht="15.75">
      <c r="B770" s="18"/>
      <c r="C770" s="18"/>
      <c r="D770" s="18"/>
      <c r="E770" s="345"/>
    </row>
    <row r="771" spans="2:5" ht="15.75">
      <c r="B771" s="18"/>
      <c r="C771" s="18"/>
      <c r="D771" s="18"/>
      <c r="E771" s="345"/>
    </row>
    <row r="772" spans="2:5" ht="15.75">
      <c r="B772" s="18"/>
      <c r="C772" s="18"/>
      <c r="D772" s="18"/>
      <c r="E772" s="345"/>
    </row>
    <row r="773" spans="2:5" ht="15.75">
      <c r="B773" s="18"/>
      <c r="C773" s="18"/>
      <c r="D773" s="18"/>
      <c r="E773" s="345"/>
    </row>
    <row r="774" spans="2:5" ht="15.75">
      <c r="B774" s="18"/>
      <c r="C774" s="18"/>
      <c r="D774" s="18"/>
      <c r="E774" s="345"/>
    </row>
    <row r="775" spans="2:5" ht="15.75">
      <c r="B775" s="18"/>
      <c r="C775" s="18"/>
      <c r="D775" s="18"/>
      <c r="E775" s="345"/>
    </row>
    <row r="776" spans="2:5" ht="15.75">
      <c r="B776" s="18"/>
      <c r="C776" s="18"/>
      <c r="D776" s="18"/>
      <c r="E776" s="345"/>
    </row>
  </sheetData>
  <sheetProtection/>
  <mergeCells count="11">
    <mergeCell ref="A498:E498"/>
    <mergeCell ref="B6:E6"/>
    <mergeCell ref="B7:E7"/>
    <mergeCell ref="B9:E9"/>
    <mergeCell ref="A10:E10"/>
    <mergeCell ref="D12:E12"/>
    <mergeCell ref="B1:E1"/>
    <mergeCell ref="B2:E2"/>
    <mergeCell ref="B3:E3"/>
    <mergeCell ref="B4:E4"/>
    <mergeCell ref="B5:E5"/>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G636"/>
  <sheetViews>
    <sheetView zoomScalePageLayoutView="0" workbookViewId="0" topLeftCell="A1">
      <selection activeCell="K16" sqref="K16"/>
    </sheetView>
  </sheetViews>
  <sheetFormatPr defaultColWidth="9.00390625" defaultRowHeight="12.75"/>
  <cols>
    <col min="1" max="1" width="63.125" style="122" customWidth="1"/>
    <col min="2" max="2" width="6.125" style="195" customWidth="1"/>
    <col min="3" max="3" width="15.75390625" style="195" customWidth="1"/>
    <col min="4" max="4" width="5.00390625" style="195" customWidth="1"/>
    <col min="5" max="5" width="18.375" style="225" customWidth="1"/>
    <col min="6" max="6" width="17.00390625" style="171" customWidth="1"/>
    <col min="7" max="7" width="10.125" style="145" bestFit="1" customWidth="1"/>
    <col min="8" max="8" width="9.125" style="145" customWidth="1"/>
    <col min="9" max="9" width="10.125" style="145" bestFit="1" customWidth="1"/>
    <col min="10" max="16384" width="9.125" style="145" customWidth="1"/>
  </cols>
  <sheetData>
    <row r="1" spans="1:6" s="197" customFormat="1" ht="15">
      <c r="A1" s="196"/>
      <c r="B1" s="386" t="s">
        <v>1079</v>
      </c>
      <c r="C1" s="386"/>
      <c r="D1" s="386"/>
      <c r="E1" s="386"/>
      <c r="F1" s="376"/>
    </row>
    <row r="2" spans="1:6" s="197" customFormat="1" ht="15">
      <c r="A2" s="196"/>
      <c r="B2" s="386" t="s">
        <v>1080</v>
      </c>
      <c r="C2" s="386"/>
      <c r="D2" s="386"/>
      <c r="E2" s="386"/>
      <c r="F2" s="376"/>
    </row>
    <row r="3" spans="1:6" s="197" customFormat="1" ht="15">
      <c r="A3" s="196"/>
      <c r="B3" s="386" t="s">
        <v>1081</v>
      </c>
      <c r="C3" s="386"/>
      <c r="D3" s="386"/>
      <c r="E3" s="386"/>
      <c r="F3" s="376"/>
    </row>
    <row r="4" spans="1:6" s="197" customFormat="1" ht="15">
      <c r="A4" s="196"/>
      <c r="B4" s="386" t="s">
        <v>1082</v>
      </c>
      <c r="C4" s="386"/>
      <c r="D4" s="386"/>
      <c r="E4" s="386"/>
      <c r="F4" s="376"/>
    </row>
    <row r="5" spans="1:6" s="197" customFormat="1" ht="15">
      <c r="A5" s="196"/>
      <c r="B5" s="375" t="s">
        <v>1100</v>
      </c>
      <c r="C5" s="375"/>
      <c r="D5" s="375"/>
      <c r="E5" s="375"/>
      <c r="F5" s="376"/>
    </row>
    <row r="6" spans="1:6" s="197" customFormat="1" ht="15">
      <c r="A6" s="196"/>
      <c r="B6" s="375" t="s">
        <v>1114</v>
      </c>
      <c r="C6" s="362"/>
      <c r="D6" s="362"/>
      <c r="E6" s="362"/>
      <c r="F6" s="376"/>
    </row>
    <row r="7" spans="1:6" s="197" customFormat="1" ht="15">
      <c r="A7" s="196"/>
      <c r="B7" s="375" t="s">
        <v>1235</v>
      </c>
      <c r="C7" s="376"/>
      <c r="D7" s="376"/>
      <c r="E7" s="376"/>
      <c r="F7" s="376"/>
    </row>
    <row r="8" spans="1:6" s="197" customFormat="1" ht="15">
      <c r="A8" s="196"/>
      <c r="B8" s="375" t="s">
        <v>1236</v>
      </c>
      <c r="C8" s="376"/>
      <c r="D8" s="376"/>
      <c r="E8" s="376"/>
      <c r="F8" s="376"/>
    </row>
    <row r="9" spans="1:6" s="197" customFormat="1" ht="15">
      <c r="A9" s="196"/>
      <c r="B9" s="198"/>
      <c r="C9" s="220"/>
      <c r="D9" s="220"/>
      <c r="E9" s="220"/>
      <c r="F9" s="220"/>
    </row>
    <row r="10" spans="1:6" s="197" customFormat="1" ht="15">
      <c r="A10" s="196"/>
      <c r="B10" s="375"/>
      <c r="C10" s="362"/>
      <c r="D10" s="362"/>
      <c r="E10" s="362"/>
      <c r="F10" s="200"/>
    </row>
    <row r="11" spans="1:6" ht="66.75" customHeight="1">
      <c r="A11" s="377" t="s">
        <v>746</v>
      </c>
      <c r="B11" s="377"/>
      <c r="C11" s="377"/>
      <c r="D11" s="377"/>
      <c r="E11" s="377"/>
      <c r="F11" s="376"/>
    </row>
    <row r="12" spans="1:5" ht="15.75">
      <c r="A12" s="377"/>
      <c r="B12" s="377"/>
      <c r="C12" s="377"/>
      <c r="D12" s="377"/>
      <c r="E12" s="377"/>
    </row>
    <row r="13" spans="4:5" ht="15.75">
      <c r="D13" s="378" t="s">
        <v>696</v>
      </c>
      <c r="E13" s="378"/>
    </row>
    <row r="14" spans="1:6" ht="15.75">
      <c r="A14" s="379" t="s">
        <v>278</v>
      </c>
      <c r="B14" s="381" t="s">
        <v>8</v>
      </c>
      <c r="C14" s="381" t="s">
        <v>242</v>
      </c>
      <c r="D14" s="383" t="s">
        <v>9</v>
      </c>
      <c r="E14" s="384" t="s">
        <v>264</v>
      </c>
      <c r="F14" s="385"/>
    </row>
    <row r="15" spans="1:6" s="143" customFormat="1" ht="15.75">
      <c r="A15" s="380"/>
      <c r="B15" s="382"/>
      <c r="C15" s="382"/>
      <c r="D15" s="382"/>
      <c r="E15" s="201" t="s">
        <v>532</v>
      </c>
      <c r="F15" s="126" t="s">
        <v>702</v>
      </c>
    </row>
    <row r="16" spans="1:6" s="143" customFormat="1" ht="15.75">
      <c r="A16" s="141">
        <v>1</v>
      </c>
      <c r="B16" s="202">
        <v>2</v>
      </c>
      <c r="C16" s="126">
        <v>3</v>
      </c>
      <c r="D16" s="126">
        <v>4</v>
      </c>
      <c r="E16" s="201">
        <v>5</v>
      </c>
      <c r="F16" s="126">
        <v>6</v>
      </c>
    </row>
    <row r="17" spans="1:6" s="204" customFormat="1" ht="15.75">
      <c r="A17" s="148" t="s">
        <v>10</v>
      </c>
      <c r="B17" s="203" t="s">
        <v>267</v>
      </c>
      <c r="C17" s="203"/>
      <c r="D17" s="203"/>
      <c r="E17" s="169">
        <f>E18+E25+E44+E49+E40</f>
        <v>132704000</v>
      </c>
      <c r="F17" s="169">
        <f>F18+F25+F44+F49+F40</f>
        <v>132702200</v>
      </c>
    </row>
    <row r="18" spans="1:6" s="204" customFormat="1" ht="45.75" customHeight="1">
      <c r="A18" s="61" t="s">
        <v>349</v>
      </c>
      <c r="B18" s="62" t="s">
        <v>29</v>
      </c>
      <c r="C18" s="203"/>
      <c r="D18" s="203"/>
      <c r="E18" s="164">
        <f>E21</f>
        <v>4627000</v>
      </c>
      <c r="F18" s="164">
        <f>F21</f>
        <v>4627000</v>
      </c>
    </row>
    <row r="19" spans="1:6" s="204" customFormat="1" ht="47.25">
      <c r="A19" s="61" t="s">
        <v>728</v>
      </c>
      <c r="B19" s="62" t="s">
        <v>29</v>
      </c>
      <c r="C19" s="62" t="s">
        <v>163</v>
      </c>
      <c r="D19" s="203"/>
      <c r="E19" s="164">
        <f>E20</f>
        <v>4627000</v>
      </c>
      <c r="F19" s="164">
        <f>F20</f>
        <v>4627000</v>
      </c>
    </row>
    <row r="20" spans="1:6" s="204" customFormat="1" ht="47.25">
      <c r="A20" s="61" t="s">
        <v>164</v>
      </c>
      <c r="B20" s="62" t="s">
        <v>29</v>
      </c>
      <c r="C20" s="62" t="s">
        <v>165</v>
      </c>
      <c r="D20" s="203"/>
      <c r="E20" s="164">
        <f>E21</f>
        <v>4627000</v>
      </c>
      <c r="F20" s="164">
        <f>F21</f>
        <v>4627000</v>
      </c>
    </row>
    <row r="21" spans="1:6" s="204" customFormat="1" ht="15.75">
      <c r="A21" s="61" t="s">
        <v>351</v>
      </c>
      <c r="B21" s="62" t="s">
        <v>29</v>
      </c>
      <c r="C21" s="62" t="s">
        <v>166</v>
      </c>
      <c r="D21" s="62"/>
      <c r="E21" s="164">
        <f>E22+E23+E24</f>
        <v>4627000</v>
      </c>
      <c r="F21" s="164">
        <f>F22+F23+F24</f>
        <v>4627000</v>
      </c>
    </row>
    <row r="22" spans="1:6" s="204" customFormat="1" ht="63">
      <c r="A22" s="61" t="s">
        <v>324</v>
      </c>
      <c r="B22" s="62" t="s">
        <v>29</v>
      </c>
      <c r="C22" s="62" t="s">
        <v>166</v>
      </c>
      <c r="D22" s="62" t="s">
        <v>325</v>
      </c>
      <c r="E22" s="164">
        <v>3656000</v>
      </c>
      <c r="F22" s="164">
        <v>3656000</v>
      </c>
    </row>
    <row r="23" spans="1:6" s="204" customFormat="1" ht="31.5">
      <c r="A23" s="61" t="s">
        <v>350</v>
      </c>
      <c r="B23" s="62" t="s">
        <v>29</v>
      </c>
      <c r="C23" s="62" t="s">
        <v>166</v>
      </c>
      <c r="D23" s="62" t="s">
        <v>326</v>
      </c>
      <c r="E23" s="164">
        <v>723000</v>
      </c>
      <c r="F23" s="164">
        <v>723000</v>
      </c>
    </row>
    <row r="24" spans="1:6" s="204" customFormat="1" ht="15.75">
      <c r="A24" s="61" t="s">
        <v>327</v>
      </c>
      <c r="B24" s="62" t="s">
        <v>29</v>
      </c>
      <c r="C24" s="62" t="s">
        <v>166</v>
      </c>
      <c r="D24" s="62" t="s">
        <v>328</v>
      </c>
      <c r="E24" s="164">
        <v>248000</v>
      </c>
      <c r="F24" s="164">
        <v>248000</v>
      </c>
    </row>
    <row r="25" spans="1:6" ht="47.25">
      <c r="A25" s="61" t="s">
        <v>299</v>
      </c>
      <c r="B25" s="62" t="s">
        <v>11</v>
      </c>
      <c r="C25" s="62"/>
      <c r="D25" s="62"/>
      <c r="E25" s="164">
        <f>E26+E32</f>
        <v>100428000</v>
      </c>
      <c r="F25" s="164">
        <f>F26+F32</f>
        <v>100428000</v>
      </c>
    </row>
    <row r="26" spans="1:6" ht="47.25">
      <c r="A26" s="61" t="s">
        <v>69</v>
      </c>
      <c r="B26" s="62" t="s">
        <v>11</v>
      </c>
      <c r="C26" s="62" t="s">
        <v>139</v>
      </c>
      <c r="D26" s="62"/>
      <c r="E26" s="164">
        <f>E27</f>
        <v>18265000</v>
      </c>
      <c r="F26" s="164">
        <f>F27</f>
        <v>18265000</v>
      </c>
    </row>
    <row r="27" spans="1:6" ht="78.75">
      <c r="A27" s="61" t="s">
        <v>1150</v>
      </c>
      <c r="B27" s="62" t="s">
        <v>11</v>
      </c>
      <c r="C27" s="62" t="s">
        <v>141</v>
      </c>
      <c r="D27" s="62"/>
      <c r="E27" s="164">
        <f>E28</f>
        <v>18265000</v>
      </c>
      <c r="F27" s="164">
        <f>F28</f>
        <v>18265000</v>
      </c>
    </row>
    <row r="28" spans="1:6" ht="15.75">
      <c r="A28" s="61" t="s">
        <v>351</v>
      </c>
      <c r="B28" s="62" t="s">
        <v>11</v>
      </c>
      <c r="C28" s="62" t="s">
        <v>222</v>
      </c>
      <c r="D28" s="62"/>
      <c r="E28" s="164">
        <f>E29+E30+E31</f>
        <v>18265000</v>
      </c>
      <c r="F28" s="164">
        <f>F29+F30+F31</f>
        <v>18265000</v>
      </c>
    </row>
    <row r="29" spans="1:6" ht="63">
      <c r="A29" s="61" t="s">
        <v>324</v>
      </c>
      <c r="B29" s="62" t="s">
        <v>11</v>
      </c>
      <c r="C29" s="62" t="s">
        <v>222</v>
      </c>
      <c r="D29" s="62" t="s">
        <v>325</v>
      </c>
      <c r="E29" s="164">
        <v>16265600</v>
      </c>
      <c r="F29" s="164">
        <v>16265600</v>
      </c>
    </row>
    <row r="30" spans="1:6" ht="31.5">
      <c r="A30" s="61" t="s">
        <v>350</v>
      </c>
      <c r="B30" s="62" t="s">
        <v>11</v>
      </c>
      <c r="C30" s="62" t="s">
        <v>222</v>
      </c>
      <c r="D30" s="62" t="s">
        <v>326</v>
      </c>
      <c r="E30" s="164">
        <v>1994400</v>
      </c>
      <c r="F30" s="164">
        <v>1994400</v>
      </c>
    </row>
    <row r="31" spans="1:6" ht="15.75">
      <c r="A31" s="61" t="s">
        <v>327</v>
      </c>
      <c r="B31" s="62" t="s">
        <v>11</v>
      </c>
      <c r="C31" s="62" t="s">
        <v>222</v>
      </c>
      <c r="D31" s="62" t="s">
        <v>328</v>
      </c>
      <c r="E31" s="164">
        <v>5000</v>
      </c>
      <c r="F31" s="164">
        <v>5000</v>
      </c>
    </row>
    <row r="32" spans="1:6" ht="47.25">
      <c r="A32" s="61" t="s">
        <v>728</v>
      </c>
      <c r="B32" s="62" t="s">
        <v>11</v>
      </c>
      <c r="C32" s="62" t="s">
        <v>163</v>
      </c>
      <c r="D32" s="62"/>
      <c r="E32" s="164">
        <f>E33</f>
        <v>82163000</v>
      </c>
      <c r="F32" s="164">
        <f>F33</f>
        <v>82163000</v>
      </c>
    </row>
    <row r="33" spans="1:6" ht="47.25">
      <c r="A33" s="61" t="s">
        <v>729</v>
      </c>
      <c r="B33" s="62" t="s">
        <v>11</v>
      </c>
      <c r="C33" s="62" t="s">
        <v>167</v>
      </c>
      <c r="D33" s="62"/>
      <c r="E33" s="164">
        <f>E34+E38</f>
        <v>82163000</v>
      </c>
      <c r="F33" s="164">
        <f>F34+F38</f>
        <v>82163000</v>
      </c>
    </row>
    <row r="34" spans="1:6" ht="15.75">
      <c r="A34" s="61" t="s">
        <v>351</v>
      </c>
      <c r="B34" s="62" t="s">
        <v>11</v>
      </c>
      <c r="C34" s="62" t="s">
        <v>168</v>
      </c>
      <c r="D34" s="62"/>
      <c r="E34" s="164">
        <f>E35+E36+E37</f>
        <v>78892000</v>
      </c>
      <c r="F34" s="164">
        <f>F35+F36+F37</f>
        <v>78892000</v>
      </c>
    </row>
    <row r="35" spans="1:6" ht="63">
      <c r="A35" s="61" t="s">
        <v>324</v>
      </c>
      <c r="B35" s="62" t="s">
        <v>11</v>
      </c>
      <c r="C35" s="62" t="s">
        <v>168</v>
      </c>
      <c r="D35" s="62" t="s">
        <v>325</v>
      </c>
      <c r="E35" s="164">
        <v>60955000</v>
      </c>
      <c r="F35" s="164">
        <v>60955000</v>
      </c>
    </row>
    <row r="36" spans="1:6" ht="31.5">
      <c r="A36" s="61" t="s">
        <v>350</v>
      </c>
      <c r="B36" s="62" t="s">
        <v>11</v>
      </c>
      <c r="C36" s="62" t="s">
        <v>168</v>
      </c>
      <c r="D36" s="62" t="s">
        <v>326</v>
      </c>
      <c r="E36" s="164">
        <v>17467000</v>
      </c>
      <c r="F36" s="164">
        <v>17467000</v>
      </c>
    </row>
    <row r="37" spans="1:6" ht="15.75">
      <c r="A37" s="61" t="s">
        <v>327</v>
      </c>
      <c r="B37" s="62" t="s">
        <v>11</v>
      </c>
      <c r="C37" s="62" t="s">
        <v>168</v>
      </c>
      <c r="D37" s="62" t="s">
        <v>328</v>
      </c>
      <c r="E37" s="164">
        <v>470000</v>
      </c>
      <c r="F37" s="164">
        <v>470000</v>
      </c>
    </row>
    <row r="38" spans="1:6" ht="31.5">
      <c r="A38" s="61" t="s">
        <v>30</v>
      </c>
      <c r="B38" s="62" t="s">
        <v>11</v>
      </c>
      <c r="C38" s="62" t="s">
        <v>169</v>
      </c>
      <c r="D38" s="62"/>
      <c r="E38" s="164">
        <f>E39</f>
        <v>3271000</v>
      </c>
      <c r="F38" s="164">
        <f>F39</f>
        <v>3271000</v>
      </c>
    </row>
    <row r="39" spans="1:6" ht="63">
      <c r="A39" s="61" t="s">
        <v>324</v>
      </c>
      <c r="B39" s="62" t="s">
        <v>11</v>
      </c>
      <c r="C39" s="62" t="s">
        <v>169</v>
      </c>
      <c r="D39" s="62" t="s">
        <v>325</v>
      </c>
      <c r="E39" s="164">
        <v>3271000</v>
      </c>
      <c r="F39" s="164">
        <v>3271000</v>
      </c>
    </row>
    <row r="40" spans="1:6" ht="15.75">
      <c r="A40" s="61" t="s">
        <v>454</v>
      </c>
      <c r="B40" s="62" t="s">
        <v>453</v>
      </c>
      <c r="C40" s="62"/>
      <c r="D40" s="62"/>
      <c r="E40" s="164">
        <f aca="true" t="shared" si="0" ref="E40:F42">E41</f>
        <v>15300</v>
      </c>
      <c r="F40" s="164">
        <f t="shared" si="0"/>
        <v>13500</v>
      </c>
    </row>
    <row r="41" spans="1:6" ht="47.25">
      <c r="A41" s="61" t="s">
        <v>730</v>
      </c>
      <c r="B41" s="62" t="s">
        <v>453</v>
      </c>
      <c r="C41" s="62" t="s">
        <v>170</v>
      </c>
      <c r="D41" s="62"/>
      <c r="E41" s="164">
        <f t="shared" si="0"/>
        <v>15300</v>
      </c>
      <c r="F41" s="164">
        <f t="shared" si="0"/>
        <v>13500</v>
      </c>
    </row>
    <row r="42" spans="1:6" ht="47.25">
      <c r="A42" s="61" t="s">
        <v>455</v>
      </c>
      <c r="B42" s="62" t="s">
        <v>453</v>
      </c>
      <c r="C42" s="62" t="s">
        <v>456</v>
      </c>
      <c r="D42" s="62"/>
      <c r="E42" s="164">
        <f t="shared" si="0"/>
        <v>15300</v>
      </c>
      <c r="F42" s="164">
        <f t="shared" si="0"/>
        <v>13500</v>
      </c>
    </row>
    <row r="43" spans="1:6" ht="31.5">
      <c r="A43" s="61" t="s">
        <v>350</v>
      </c>
      <c r="B43" s="62" t="s">
        <v>453</v>
      </c>
      <c r="C43" s="62" t="s">
        <v>456</v>
      </c>
      <c r="D43" s="62" t="s">
        <v>326</v>
      </c>
      <c r="E43" s="164">
        <v>15300</v>
      </c>
      <c r="F43" s="164">
        <v>13500</v>
      </c>
    </row>
    <row r="44" spans="1:6" ht="15.75">
      <c r="A44" s="61" t="s">
        <v>276</v>
      </c>
      <c r="B44" s="62" t="s">
        <v>76</v>
      </c>
      <c r="C44" s="62"/>
      <c r="D44" s="62"/>
      <c r="E44" s="164">
        <f aca="true" t="shared" si="1" ref="E44:F47">E45</f>
        <v>1000000</v>
      </c>
      <c r="F44" s="164">
        <f t="shared" si="1"/>
        <v>1000000</v>
      </c>
    </row>
    <row r="45" spans="1:6" ht="63">
      <c r="A45" s="61" t="s">
        <v>187</v>
      </c>
      <c r="B45" s="62" t="s">
        <v>76</v>
      </c>
      <c r="C45" s="62" t="s">
        <v>188</v>
      </c>
      <c r="D45" s="62"/>
      <c r="E45" s="164">
        <f t="shared" si="1"/>
        <v>1000000</v>
      </c>
      <c r="F45" s="164">
        <f t="shared" si="1"/>
        <v>1000000</v>
      </c>
    </row>
    <row r="46" spans="1:6" ht="47.25">
      <c r="A46" s="61" t="s">
        <v>738</v>
      </c>
      <c r="B46" s="62" t="s">
        <v>76</v>
      </c>
      <c r="C46" s="62" t="s">
        <v>189</v>
      </c>
      <c r="D46" s="62"/>
      <c r="E46" s="164">
        <f t="shared" si="1"/>
        <v>1000000</v>
      </c>
      <c r="F46" s="164">
        <f t="shared" si="1"/>
        <v>1000000</v>
      </c>
    </row>
    <row r="47" spans="1:6" ht="15.75">
      <c r="A47" s="61" t="s">
        <v>89</v>
      </c>
      <c r="B47" s="62" t="s">
        <v>76</v>
      </c>
      <c r="C47" s="62" t="s">
        <v>190</v>
      </c>
      <c r="D47" s="62"/>
      <c r="E47" s="164">
        <f t="shared" si="1"/>
        <v>1000000</v>
      </c>
      <c r="F47" s="164">
        <f t="shared" si="1"/>
        <v>1000000</v>
      </c>
    </row>
    <row r="48" spans="1:6" ht="15.75">
      <c r="A48" s="61" t="s">
        <v>327</v>
      </c>
      <c r="B48" s="62" t="s">
        <v>76</v>
      </c>
      <c r="C48" s="62" t="s">
        <v>190</v>
      </c>
      <c r="D48" s="62" t="s">
        <v>328</v>
      </c>
      <c r="E48" s="164">
        <v>1000000</v>
      </c>
      <c r="F48" s="164">
        <v>1000000</v>
      </c>
    </row>
    <row r="49" spans="1:6" ht="15.75">
      <c r="A49" s="61" t="s">
        <v>66</v>
      </c>
      <c r="B49" s="62" t="s">
        <v>77</v>
      </c>
      <c r="C49" s="62"/>
      <c r="D49" s="62"/>
      <c r="E49" s="164">
        <f>E65+E55+E60+E50+E70</f>
        <v>26633700</v>
      </c>
      <c r="F49" s="164">
        <f>F65+F55+F60+F50+F70</f>
        <v>26633700</v>
      </c>
    </row>
    <row r="50" spans="1:6" ht="47.25">
      <c r="A50" s="61" t="s">
        <v>68</v>
      </c>
      <c r="B50" s="62" t="s">
        <v>77</v>
      </c>
      <c r="C50" s="62" t="s">
        <v>50</v>
      </c>
      <c r="D50" s="62"/>
      <c r="E50" s="164">
        <f>E51</f>
        <v>4734600</v>
      </c>
      <c r="F50" s="164">
        <f>F51</f>
        <v>4734600</v>
      </c>
    </row>
    <row r="51" spans="1:6" ht="47.25">
      <c r="A51" s="61" t="s">
        <v>133</v>
      </c>
      <c r="B51" s="62" t="s">
        <v>77</v>
      </c>
      <c r="C51" s="62" t="s">
        <v>138</v>
      </c>
      <c r="D51" s="62"/>
      <c r="E51" s="164">
        <f>E52</f>
        <v>4734600</v>
      </c>
      <c r="F51" s="164">
        <f>F52</f>
        <v>4734600</v>
      </c>
    </row>
    <row r="52" spans="1:6" ht="31.5" customHeight="1">
      <c r="A52" s="61" t="s">
        <v>352</v>
      </c>
      <c r="B52" s="62" t="s">
        <v>77</v>
      </c>
      <c r="C52" s="62" t="s">
        <v>920</v>
      </c>
      <c r="D52" s="62"/>
      <c r="E52" s="164">
        <f>E53+E54</f>
        <v>4734600</v>
      </c>
      <c r="F52" s="164">
        <f>F53+F54</f>
        <v>4734600</v>
      </c>
    </row>
    <row r="53" spans="1:6" ht="63">
      <c r="A53" s="61" t="s">
        <v>324</v>
      </c>
      <c r="B53" s="62" t="s">
        <v>77</v>
      </c>
      <c r="C53" s="62" t="s">
        <v>920</v>
      </c>
      <c r="D53" s="62" t="s">
        <v>325</v>
      </c>
      <c r="E53" s="164">
        <v>4058000</v>
      </c>
      <c r="F53" s="164">
        <v>4058000</v>
      </c>
    </row>
    <row r="54" spans="1:6" ht="31.5">
      <c r="A54" s="61" t="s">
        <v>350</v>
      </c>
      <c r="B54" s="62" t="s">
        <v>77</v>
      </c>
      <c r="C54" s="62" t="s">
        <v>920</v>
      </c>
      <c r="D54" s="62" t="s">
        <v>326</v>
      </c>
      <c r="E54" s="164">
        <v>676600</v>
      </c>
      <c r="F54" s="164">
        <v>676600</v>
      </c>
    </row>
    <row r="55" spans="1:6" ht="47.25">
      <c r="A55" s="61" t="s">
        <v>69</v>
      </c>
      <c r="B55" s="62" t="s">
        <v>77</v>
      </c>
      <c r="C55" s="62" t="s">
        <v>139</v>
      </c>
      <c r="D55" s="62"/>
      <c r="E55" s="164">
        <f>E56</f>
        <v>15371000</v>
      </c>
      <c r="F55" s="164">
        <f>F56</f>
        <v>15371000</v>
      </c>
    </row>
    <row r="56" spans="1:6" ht="31.5">
      <c r="A56" s="61" t="s">
        <v>142</v>
      </c>
      <c r="B56" s="62" t="s">
        <v>77</v>
      </c>
      <c r="C56" s="62" t="s">
        <v>224</v>
      </c>
      <c r="D56" s="62"/>
      <c r="E56" s="164">
        <f>E57</f>
        <v>15371000</v>
      </c>
      <c r="F56" s="164">
        <f>F57</f>
        <v>15371000</v>
      </c>
    </row>
    <row r="57" spans="1:6" ht="15.75">
      <c r="A57" s="61" t="s">
        <v>110</v>
      </c>
      <c r="B57" s="62" t="s">
        <v>77</v>
      </c>
      <c r="C57" s="62" t="s">
        <v>225</v>
      </c>
      <c r="D57" s="62"/>
      <c r="E57" s="164">
        <f>E58+E59</f>
        <v>15371000</v>
      </c>
      <c r="F57" s="164">
        <f>F58+F59</f>
        <v>15371000</v>
      </c>
    </row>
    <row r="58" spans="1:6" ht="63">
      <c r="A58" s="61" t="s">
        <v>324</v>
      </c>
      <c r="B58" s="62" t="s">
        <v>77</v>
      </c>
      <c r="C58" s="62" t="s">
        <v>225</v>
      </c>
      <c r="D58" s="62" t="s">
        <v>325</v>
      </c>
      <c r="E58" s="164">
        <v>13653000</v>
      </c>
      <c r="F58" s="164">
        <v>13653000</v>
      </c>
    </row>
    <row r="59" spans="1:6" ht="31.5">
      <c r="A59" s="61" t="s">
        <v>350</v>
      </c>
      <c r="B59" s="62" t="s">
        <v>77</v>
      </c>
      <c r="C59" s="62" t="s">
        <v>225</v>
      </c>
      <c r="D59" s="62" t="s">
        <v>326</v>
      </c>
      <c r="E59" s="164">
        <v>1718000</v>
      </c>
      <c r="F59" s="164">
        <v>1718000</v>
      </c>
    </row>
    <row r="60" spans="1:6" ht="63">
      <c r="A60" s="61" t="s">
        <v>743</v>
      </c>
      <c r="B60" s="62" t="s">
        <v>77</v>
      </c>
      <c r="C60" s="62" t="s">
        <v>748</v>
      </c>
      <c r="D60" s="62"/>
      <c r="E60" s="164">
        <f aca="true" t="shared" si="2" ref="E60:F62">E61</f>
        <v>1029000</v>
      </c>
      <c r="F60" s="164">
        <f t="shared" si="2"/>
        <v>1029000</v>
      </c>
    </row>
    <row r="61" spans="1:6" ht="31.5">
      <c r="A61" s="61" t="s">
        <v>1151</v>
      </c>
      <c r="B61" s="62" t="s">
        <v>77</v>
      </c>
      <c r="C61" s="62" t="s">
        <v>747</v>
      </c>
      <c r="D61" s="62"/>
      <c r="E61" s="164">
        <f t="shared" si="2"/>
        <v>1029000</v>
      </c>
      <c r="F61" s="164">
        <f t="shared" si="2"/>
        <v>1029000</v>
      </c>
    </row>
    <row r="62" spans="1:6" ht="51" customHeight="1">
      <c r="A62" s="122" t="s">
        <v>981</v>
      </c>
      <c r="B62" s="62" t="s">
        <v>77</v>
      </c>
      <c r="C62" s="62" t="s">
        <v>980</v>
      </c>
      <c r="D62" s="62"/>
      <c r="E62" s="164">
        <f t="shared" si="2"/>
        <v>1029000</v>
      </c>
      <c r="F62" s="164">
        <f t="shared" si="2"/>
        <v>1029000</v>
      </c>
    </row>
    <row r="63" spans="1:6" ht="31.5">
      <c r="A63" s="205" t="s">
        <v>332</v>
      </c>
      <c r="B63" s="62" t="s">
        <v>77</v>
      </c>
      <c r="C63" s="62" t="s">
        <v>980</v>
      </c>
      <c r="D63" s="62" t="s">
        <v>333</v>
      </c>
      <c r="E63" s="164">
        <v>1029000</v>
      </c>
      <c r="F63" s="164">
        <v>1029000</v>
      </c>
    </row>
    <row r="64" spans="1:6" ht="47.25">
      <c r="A64" s="61" t="s">
        <v>728</v>
      </c>
      <c r="B64" s="62" t="s">
        <v>77</v>
      </c>
      <c r="C64" s="62" t="s">
        <v>163</v>
      </c>
      <c r="D64" s="62"/>
      <c r="E64" s="164">
        <f>E65</f>
        <v>2500000</v>
      </c>
      <c r="F64" s="164">
        <f>F65</f>
        <v>2500000</v>
      </c>
    </row>
    <row r="65" spans="1:6" ht="31.5">
      <c r="A65" s="61" t="s">
        <v>197</v>
      </c>
      <c r="B65" s="62" t="s">
        <v>77</v>
      </c>
      <c r="C65" s="62" t="s">
        <v>498</v>
      </c>
      <c r="D65" s="62"/>
      <c r="E65" s="164">
        <f>E66+E68</f>
        <v>2500000</v>
      </c>
      <c r="F65" s="164">
        <f>F66+F68</f>
        <v>2500000</v>
      </c>
    </row>
    <row r="66" spans="1:6" ht="32.25" customHeight="1">
      <c r="A66" s="61" t="s">
        <v>67</v>
      </c>
      <c r="B66" s="62" t="s">
        <v>77</v>
      </c>
      <c r="C66" s="62" t="s">
        <v>950</v>
      </c>
      <c r="D66" s="62"/>
      <c r="E66" s="164">
        <f>E67</f>
        <v>500000</v>
      </c>
      <c r="F66" s="164">
        <f>F67</f>
        <v>500000</v>
      </c>
    </row>
    <row r="67" spans="1:6" ht="31.5">
      <c r="A67" s="61" t="s">
        <v>350</v>
      </c>
      <c r="B67" s="62" t="s">
        <v>77</v>
      </c>
      <c r="C67" s="62" t="s">
        <v>950</v>
      </c>
      <c r="D67" s="62" t="s">
        <v>326</v>
      </c>
      <c r="E67" s="164">
        <v>500000</v>
      </c>
      <c r="F67" s="164">
        <v>500000</v>
      </c>
    </row>
    <row r="68" spans="1:6" ht="15.75">
      <c r="A68" s="61" t="s">
        <v>206</v>
      </c>
      <c r="B68" s="62" t="s">
        <v>77</v>
      </c>
      <c r="C68" s="62" t="s">
        <v>951</v>
      </c>
      <c r="D68" s="62"/>
      <c r="E68" s="164">
        <f>E69</f>
        <v>2000000</v>
      </c>
      <c r="F68" s="164">
        <f>F69</f>
        <v>2000000</v>
      </c>
    </row>
    <row r="69" spans="1:6" ht="31.5">
      <c r="A69" s="61" t="s">
        <v>350</v>
      </c>
      <c r="B69" s="62" t="s">
        <v>77</v>
      </c>
      <c r="C69" s="62" t="s">
        <v>951</v>
      </c>
      <c r="D69" s="62" t="s">
        <v>326</v>
      </c>
      <c r="E69" s="164">
        <v>2000000</v>
      </c>
      <c r="F69" s="164">
        <v>2000000</v>
      </c>
    </row>
    <row r="70" spans="1:6" ht="47.25">
      <c r="A70" s="61" t="s">
        <v>192</v>
      </c>
      <c r="B70" s="62" t="s">
        <v>77</v>
      </c>
      <c r="C70" s="62" t="s">
        <v>193</v>
      </c>
      <c r="D70" s="62"/>
      <c r="E70" s="164">
        <f>E71</f>
        <v>2999100</v>
      </c>
      <c r="F70" s="164">
        <f>F71</f>
        <v>2999100</v>
      </c>
    </row>
    <row r="71" spans="1:6" ht="47.25">
      <c r="A71" s="61" t="s">
        <v>949</v>
      </c>
      <c r="B71" s="62" t="s">
        <v>77</v>
      </c>
      <c r="C71" s="62" t="s">
        <v>194</v>
      </c>
      <c r="D71" s="62"/>
      <c r="E71" s="164">
        <f>E72+E75</f>
        <v>2999100</v>
      </c>
      <c r="F71" s="164">
        <f>F72+F75</f>
        <v>2999100</v>
      </c>
    </row>
    <row r="72" spans="1:6" ht="63">
      <c r="A72" s="61" t="s">
        <v>353</v>
      </c>
      <c r="B72" s="62" t="s">
        <v>77</v>
      </c>
      <c r="C72" s="62" t="s">
        <v>987</v>
      </c>
      <c r="D72" s="62"/>
      <c r="E72" s="164">
        <f>E73+E74</f>
        <v>1329700</v>
      </c>
      <c r="F72" s="164">
        <f>F73+F74</f>
        <v>1329700</v>
      </c>
    </row>
    <row r="73" spans="1:6" ht="63">
      <c r="A73" s="61" t="s">
        <v>324</v>
      </c>
      <c r="B73" s="62" t="s">
        <v>77</v>
      </c>
      <c r="C73" s="62" t="s">
        <v>987</v>
      </c>
      <c r="D73" s="62" t="s">
        <v>325</v>
      </c>
      <c r="E73" s="164">
        <v>1299700</v>
      </c>
      <c r="F73" s="164">
        <v>1299700</v>
      </c>
    </row>
    <row r="74" spans="1:6" ht="31.5">
      <c r="A74" s="61" t="s">
        <v>350</v>
      </c>
      <c r="B74" s="62" t="s">
        <v>77</v>
      </c>
      <c r="C74" s="62" t="s">
        <v>987</v>
      </c>
      <c r="D74" s="62" t="s">
        <v>326</v>
      </c>
      <c r="E74" s="164">
        <v>30000</v>
      </c>
      <c r="F74" s="164">
        <v>30000</v>
      </c>
    </row>
    <row r="75" spans="1:6" ht="31.5">
      <c r="A75" s="61" t="s">
        <v>354</v>
      </c>
      <c r="B75" s="62" t="s">
        <v>77</v>
      </c>
      <c r="C75" s="62" t="s">
        <v>988</v>
      </c>
      <c r="D75" s="62"/>
      <c r="E75" s="164">
        <f>E76+E77</f>
        <v>1669400</v>
      </c>
      <c r="F75" s="164">
        <f>F76+F77</f>
        <v>1669400</v>
      </c>
    </row>
    <row r="76" spans="1:6" ht="63">
      <c r="A76" s="61" t="s">
        <v>324</v>
      </c>
      <c r="B76" s="62" t="s">
        <v>77</v>
      </c>
      <c r="C76" s="62" t="s">
        <v>988</v>
      </c>
      <c r="D76" s="62" t="s">
        <v>325</v>
      </c>
      <c r="E76" s="164">
        <v>1497000</v>
      </c>
      <c r="F76" s="164">
        <v>1497000</v>
      </c>
    </row>
    <row r="77" spans="1:6" ht="31.5" customHeight="1">
      <c r="A77" s="61" t="s">
        <v>350</v>
      </c>
      <c r="B77" s="62" t="s">
        <v>77</v>
      </c>
      <c r="C77" s="62" t="s">
        <v>988</v>
      </c>
      <c r="D77" s="62" t="s">
        <v>326</v>
      </c>
      <c r="E77" s="164">
        <v>172400</v>
      </c>
      <c r="F77" s="164">
        <v>172400</v>
      </c>
    </row>
    <row r="78" spans="1:6" s="204" customFormat="1" ht="15.75">
      <c r="A78" s="148" t="s">
        <v>304</v>
      </c>
      <c r="B78" s="203" t="s">
        <v>305</v>
      </c>
      <c r="C78" s="203"/>
      <c r="D78" s="203"/>
      <c r="E78" s="169">
        <f aca="true" t="shared" si="3" ref="E78:F82">E79</f>
        <v>2402100</v>
      </c>
      <c r="F78" s="169">
        <f t="shared" si="3"/>
        <v>2486000</v>
      </c>
    </row>
    <row r="79" spans="1:6" ht="15.75">
      <c r="A79" s="61" t="s">
        <v>307</v>
      </c>
      <c r="B79" s="62" t="s">
        <v>306</v>
      </c>
      <c r="C79" s="62"/>
      <c r="D79" s="62"/>
      <c r="E79" s="164">
        <f t="shared" si="3"/>
        <v>2402100</v>
      </c>
      <c r="F79" s="164">
        <f t="shared" si="3"/>
        <v>2486000</v>
      </c>
    </row>
    <row r="80" spans="1:6" ht="47.25">
      <c r="A80" s="61" t="s">
        <v>728</v>
      </c>
      <c r="B80" s="62" t="s">
        <v>306</v>
      </c>
      <c r="C80" s="62" t="s">
        <v>163</v>
      </c>
      <c r="D80" s="62"/>
      <c r="E80" s="164">
        <f t="shared" si="3"/>
        <v>2402100</v>
      </c>
      <c r="F80" s="164">
        <f t="shared" si="3"/>
        <v>2486000</v>
      </c>
    </row>
    <row r="81" spans="1:6" ht="47.25">
      <c r="A81" s="61" t="s">
        <v>730</v>
      </c>
      <c r="B81" s="62" t="s">
        <v>306</v>
      </c>
      <c r="C81" s="62" t="s">
        <v>170</v>
      </c>
      <c r="D81" s="62"/>
      <c r="E81" s="164">
        <f t="shared" si="3"/>
        <v>2402100</v>
      </c>
      <c r="F81" s="164">
        <f t="shared" si="3"/>
        <v>2486000</v>
      </c>
    </row>
    <row r="82" spans="1:6" ht="31.5">
      <c r="A82" s="61" t="s">
        <v>355</v>
      </c>
      <c r="B82" s="62" t="s">
        <v>306</v>
      </c>
      <c r="C82" s="62" t="s">
        <v>171</v>
      </c>
      <c r="D82" s="62"/>
      <c r="E82" s="164">
        <f t="shared" si="3"/>
        <v>2402100</v>
      </c>
      <c r="F82" s="164">
        <f t="shared" si="3"/>
        <v>2486000</v>
      </c>
    </row>
    <row r="83" spans="1:6" ht="15.75">
      <c r="A83" s="61" t="s">
        <v>253</v>
      </c>
      <c r="B83" s="62" t="s">
        <v>306</v>
      </c>
      <c r="C83" s="62" t="s">
        <v>171</v>
      </c>
      <c r="D83" s="62" t="s">
        <v>335</v>
      </c>
      <c r="E83" s="164">
        <v>2402100</v>
      </c>
      <c r="F83" s="164">
        <v>2486000</v>
      </c>
    </row>
    <row r="84" spans="1:6" s="204" customFormat="1" ht="31.5">
      <c r="A84" s="148" t="s">
        <v>12</v>
      </c>
      <c r="B84" s="203" t="s">
        <v>13</v>
      </c>
      <c r="C84" s="203"/>
      <c r="D84" s="203"/>
      <c r="E84" s="169">
        <f>E85</f>
        <v>5225000</v>
      </c>
      <c r="F84" s="169">
        <f>F85</f>
        <v>5225000</v>
      </c>
    </row>
    <row r="85" spans="1:6" ht="35.25" customHeight="1">
      <c r="A85" s="61" t="s">
        <v>535</v>
      </c>
      <c r="B85" s="62" t="s">
        <v>534</v>
      </c>
      <c r="C85" s="62"/>
      <c r="D85" s="62"/>
      <c r="E85" s="164">
        <f>E86+E94</f>
        <v>5225000</v>
      </c>
      <c r="F85" s="164">
        <f>F86+F94</f>
        <v>5225000</v>
      </c>
    </row>
    <row r="86" spans="1:6" ht="63">
      <c r="A86" s="61" t="s">
        <v>187</v>
      </c>
      <c r="B86" s="62" t="s">
        <v>534</v>
      </c>
      <c r="C86" s="62" t="s">
        <v>188</v>
      </c>
      <c r="D86" s="62"/>
      <c r="E86" s="164">
        <f>E87+E91</f>
        <v>4425000</v>
      </c>
      <c r="F86" s="164">
        <f>F87+F91</f>
        <v>4425000</v>
      </c>
    </row>
    <row r="87" spans="1:6" ht="32.25" customHeight="1">
      <c r="A87" s="61" t="s">
        <v>922</v>
      </c>
      <c r="B87" s="62" t="s">
        <v>534</v>
      </c>
      <c r="C87" s="62" t="s">
        <v>189</v>
      </c>
      <c r="D87" s="62"/>
      <c r="E87" s="164">
        <f>E88</f>
        <v>4325000</v>
      </c>
      <c r="F87" s="164">
        <f>F88</f>
        <v>4325000</v>
      </c>
    </row>
    <row r="88" spans="1:6" ht="15.75">
      <c r="A88" s="61" t="s">
        <v>294</v>
      </c>
      <c r="B88" s="62" t="s">
        <v>534</v>
      </c>
      <c r="C88" s="62" t="s">
        <v>923</v>
      </c>
      <c r="D88" s="62"/>
      <c r="E88" s="164">
        <f>E89+E90</f>
        <v>4325000</v>
      </c>
      <c r="F88" s="164">
        <f>F89+F90</f>
        <v>4325000</v>
      </c>
    </row>
    <row r="89" spans="1:6" ht="63">
      <c r="A89" s="61" t="s">
        <v>324</v>
      </c>
      <c r="B89" s="62" t="s">
        <v>534</v>
      </c>
      <c r="C89" s="62" t="s">
        <v>923</v>
      </c>
      <c r="D89" s="62" t="s">
        <v>325</v>
      </c>
      <c r="E89" s="164">
        <v>3629000</v>
      </c>
      <c r="F89" s="164">
        <v>3629000</v>
      </c>
    </row>
    <row r="90" spans="1:6" ht="31.5">
      <c r="A90" s="61" t="s">
        <v>350</v>
      </c>
      <c r="B90" s="62" t="s">
        <v>534</v>
      </c>
      <c r="C90" s="62" t="s">
        <v>923</v>
      </c>
      <c r="D90" s="62" t="s">
        <v>326</v>
      </c>
      <c r="E90" s="164">
        <v>696000</v>
      </c>
      <c r="F90" s="164">
        <v>696000</v>
      </c>
    </row>
    <row r="91" spans="1:6" ht="61.5" customHeight="1">
      <c r="A91" s="61" t="s">
        <v>537</v>
      </c>
      <c r="B91" s="62" t="s">
        <v>534</v>
      </c>
      <c r="C91" s="62" t="s">
        <v>191</v>
      </c>
      <c r="D91" s="62"/>
      <c r="E91" s="164">
        <f>E92</f>
        <v>100000</v>
      </c>
      <c r="F91" s="164">
        <f>F92</f>
        <v>100000</v>
      </c>
    </row>
    <row r="92" spans="1:6" ht="32.25" customHeight="1">
      <c r="A92" s="61" t="s">
        <v>539</v>
      </c>
      <c r="B92" s="62" t="s">
        <v>534</v>
      </c>
      <c r="C92" s="62" t="s">
        <v>924</v>
      </c>
      <c r="D92" s="62"/>
      <c r="E92" s="164">
        <f>E93</f>
        <v>100000</v>
      </c>
      <c r="F92" s="164">
        <f>F93</f>
        <v>100000</v>
      </c>
    </row>
    <row r="93" spans="1:6" ht="31.5">
      <c r="A93" s="61" t="s">
        <v>350</v>
      </c>
      <c r="B93" s="62" t="s">
        <v>534</v>
      </c>
      <c r="C93" s="62" t="s">
        <v>924</v>
      </c>
      <c r="D93" s="62" t="s">
        <v>326</v>
      </c>
      <c r="E93" s="164">
        <v>100000</v>
      </c>
      <c r="F93" s="164">
        <v>100000</v>
      </c>
    </row>
    <row r="94" spans="1:6" ht="31.5">
      <c r="A94" s="61" t="s">
        <v>925</v>
      </c>
      <c r="B94" s="62" t="s">
        <v>534</v>
      </c>
      <c r="C94" s="62" t="s">
        <v>985</v>
      </c>
      <c r="D94" s="62"/>
      <c r="E94" s="164">
        <f>E95</f>
        <v>800000</v>
      </c>
      <c r="F94" s="164">
        <f>F95</f>
        <v>800000</v>
      </c>
    </row>
    <row r="95" spans="1:6" ht="15.75">
      <c r="A95" s="61" t="s">
        <v>294</v>
      </c>
      <c r="B95" s="62" t="s">
        <v>534</v>
      </c>
      <c r="C95" s="62" t="s">
        <v>986</v>
      </c>
      <c r="D95" s="62"/>
      <c r="E95" s="164">
        <f>E96</f>
        <v>800000</v>
      </c>
      <c r="F95" s="164">
        <f>F96</f>
        <v>800000</v>
      </c>
    </row>
    <row r="96" spans="1:6" ht="31.5">
      <c r="A96" s="61" t="s">
        <v>350</v>
      </c>
      <c r="B96" s="62" t="s">
        <v>534</v>
      </c>
      <c r="C96" s="62" t="s">
        <v>986</v>
      </c>
      <c r="D96" s="62" t="s">
        <v>326</v>
      </c>
      <c r="E96" s="164">
        <v>800000</v>
      </c>
      <c r="F96" s="164">
        <v>800000</v>
      </c>
    </row>
    <row r="97" spans="1:6" s="204" customFormat="1" ht="15.75">
      <c r="A97" s="148" t="s">
        <v>14</v>
      </c>
      <c r="B97" s="203" t="s">
        <v>15</v>
      </c>
      <c r="C97" s="203"/>
      <c r="D97" s="203"/>
      <c r="E97" s="169">
        <f>E98+E115+E120+E128</f>
        <v>121680300</v>
      </c>
      <c r="F97" s="169">
        <f>F98+F115+F120+F128</f>
        <v>115643300</v>
      </c>
    </row>
    <row r="98" spans="1:6" ht="15.75">
      <c r="A98" s="61" t="s">
        <v>73</v>
      </c>
      <c r="B98" s="62" t="s">
        <v>72</v>
      </c>
      <c r="C98" s="62"/>
      <c r="D98" s="62"/>
      <c r="E98" s="164">
        <f>E99</f>
        <v>8755300</v>
      </c>
      <c r="F98" s="164">
        <f>F99</f>
        <v>8755300</v>
      </c>
    </row>
    <row r="99" spans="1:6" ht="63">
      <c r="A99" s="61" t="s">
        <v>1</v>
      </c>
      <c r="B99" s="62" t="s">
        <v>72</v>
      </c>
      <c r="C99" s="62" t="s">
        <v>154</v>
      </c>
      <c r="D99" s="62"/>
      <c r="E99" s="164">
        <f>E100+E103+E107+E110</f>
        <v>8755300</v>
      </c>
      <c r="F99" s="164">
        <f>F100+F103+F107+F110</f>
        <v>8755300</v>
      </c>
    </row>
    <row r="100" spans="1:6" ht="36.75" customHeight="1">
      <c r="A100" s="61" t="s">
        <v>356</v>
      </c>
      <c r="B100" s="62" t="s">
        <v>72</v>
      </c>
      <c r="C100" s="62" t="s">
        <v>721</v>
      </c>
      <c r="D100" s="62"/>
      <c r="E100" s="164">
        <f>E101</f>
        <v>2600000</v>
      </c>
      <c r="F100" s="164">
        <f>F101</f>
        <v>2600000</v>
      </c>
    </row>
    <row r="101" spans="1:6" ht="15.75">
      <c r="A101" s="61" t="s">
        <v>517</v>
      </c>
      <c r="B101" s="62" t="s">
        <v>72</v>
      </c>
      <c r="C101" s="62" t="s">
        <v>722</v>
      </c>
      <c r="D101" s="62"/>
      <c r="E101" s="164">
        <f>E102</f>
        <v>2600000</v>
      </c>
      <c r="F101" s="164">
        <f>F102</f>
        <v>2600000</v>
      </c>
    </row>
    <row r="102" spans="1:6" ht="15.75">
      <c r="A102" s="61" t="s">
        <v>327</v>
      </c>
      <c r="B102" s="62" t="s">
        <v>72</v>
      </c>
      <c r="C102" s="62" t="s">
        <v>722</v>
      </c>
      <c r="D102" s="62" t="s">
        <v>328</v>
      </c>
      <c r="E102" s="164">
        <v>2600000</v>
      </c>
      <c r="F102" s="164">
        <v>2600000</v>
      </c>
    </row>
    <row r="103" spans="1:6" ht="63">
      <c r="A103" s="61" t="s">
        <v>726</v>
      </c>
      <c r="B103" s="62" t="s">
        <v>72</v>
      </c>
      <c r="C103" s="62" t="s">
        <v>724</v>
      </c>
      <c r="D103" s="62"/>
      <c r="E103" s="164">
        <f>E104</f>
        <v>1000000</v>
      </c>
      <c r="F103" s="164">
        <f>F104</f>
        <v>1000000</v>
      </c>
    </row>
    <row r="104" spans="1:6" ht="15.75">
      <c r="A104" s="61" t="s">
        <v>74</v>
      </c>
      <c r="B104" s="62" t="s">
        <v>72</v>
      </c>
      <c r="C104" s="62" t="s">
        <v>973</v>
      </c>
      <c r="D104" s="62"/>
      <c r="E104" s="164">
        <f>E105+E106</f>
        <v>1000000</v>
      </c>
      <c r="F104" s="164">
        <f>F105+F106</f>
        <v>1000000</v>
      </c>
    </row>
    <row r="105" spans="1:6" ht="31.5">
      <c r="A105" s="61" t="s">
        <v>350</v>
      </c>
      <c r="B105" s="62" t="s">
        <v>72</v>
      </c>
      <c r="C105" s="62" t="s">
        <v>973</v>
      </c>
      <c r="D105" s="62" t="s">
        <v>326</v>
      </c>
      <c r="E105" s="164">
        <v>500000</v>
      </c>
      <c r="F105" s="164">
        <v>500000</v>
      </c>
    </row>
    <row r="106" spans="1:6" ht="15.75">
      <c r="A106" s="61" t="s">
        <v>327</v>
      </c>
      <c r="B106" s="62" t="s">
        <v>72</v>
      </c>
      <c r="C106" s="62" t="s">
        <v>973</v>
      </c>
      <c r="D106" s="62" t="s">
        <v>328</v>
      </c>
      <c r="E106" s="164">
        <v>500000</v>
      </c>
      <c r="F106" s="164">
        <v>500000</v>
      </c>
    </row>
    <row r="107" spans="1:6" ht="47.25">
      <c r="A107" s="61" t="s">
        <v>487</v>
      </c>
      <c r="B107" s="62" t="s">
        <v>72</v>
      </c>
      <c r="C107" s="62" t="s">
        <v>725</v>
      </c>
      <c r="D107" s="62"/>
      <c r="E107" s="164">
        <f>E108</f>
        <v>2968000</v>
      </c>
      <c r="F107" s="164">
        <f>F108</f>
        <v>2968000</v>
      </c>
    </row>
    <row r="108" spans="1:6" ht="32.25" customHeight="1">
      <c r="A108" s="61" t="s">
        <v>329</v>
      </c>
      <c r="B108" s="62" t="s">
        <v>72</v>
      </c>
      <c r="C108" s="62" t="s">
        <v>974</v>
      </c>
      <c r="D108" s="62"/>
      <c r="E108" s="164">
        <f>E109</f>
        <v>2968000</v>
      </c>
      <c r="F108" s="164">
        <f>F109</f>
        <v>2968000</v>
      </c>
    </row>
    <row r="109" spans="1:6" ht="15.75" customHeight="1">
      <c r="A109" s="61" t="s">
        <v>332</v>
      </c>
      <c r="B109" s="62" t="s">
        <v>72</v>
      </c>
      <c r="C109" s="62" t="s">
        <v>974</v>
      </c>
      <c r="D109" s="62" t="s">
        <v>333</v>
      </c>
      <c r="E109" s="164">
        <v>2968000</v>
      </c>
      <c r="F109" s="164">
        <v>2968000</v>
      </c>
    </row>
    <row r="110" spans="1:6" ht="36" customHeight="1">
      <c r="A110" s="61" t="s">
        <v>58</v>
      </c>
      <c r="B110" s="62" t="s">
        <v>72</v>
      </c>
      <c r="C110" s="62" t="s">
        <v>991</v>
      </c>
      <c r="D110" s="62"/>
      <c r="E110" s="164">
        <f>E111+E113</f>
        <v>2187300</v>
      </c>
      <c r="F110" s="164">
        <f>F111+F113</f>
        <v>2187300</v>
      </c>
    </row>
    <row r="111" spans="1:6" ht="63">
      <c r="A111" s="61" t="s">
        <v>357</v>
      </c>
      <c r="B111" s="62" t="s">
        <v>72</v>
      </c>
      <c r="C111" s="62" t="s">
        <v>992</v>
      </c>
      <c r="D111" s="62"/>
      <c r="E111" s="164">
        <f>E112</f>
        <v>592400</v>
      </c>
      <c r="F111" s="164">
        <f>F112</f>
        <v>592400</v>
      </c>
    </row>
    <row r="112" spans="1:6" ht="31.5">
      <c r="A112" s="61" t="s">
        <v>350</v>
      </c>
      <c r="B112" s="62" t="s">
        <v>72</v>
      </c>
      <c r="C112" s="62" t="s">
        <v>992</v>
      </c>
      <c r="D112" s="62" t="s">
        <v>326</v>
      </c>
      <c r="E112" s="164">
        <v>592400</v>
      </c>
      <c r="F112" s="164">
        <v>592400</v>
      </c>
    </row>
    <row r="113" spans="1:6" ht="47.25">
      <c r="A113" s="61" t="s">
        <v>686</v>
      </c>
      <c r="B113" s="62" t="s">
        <v>72</v>
      </c>
      <c r="C113" s="62" t="s">
        <v>993</v>
      </c>
      <c r="D113" s="62"/>
      <c r="E113" s="164">
        <f>E114</f>
        <v>1594900</v>
      </c>
      <c r="F113" s="164">
        <f>F114</f>
        <v>1594900</v>
      </c>
    </row>
    <row r="114" spans="1:6" ht="31.5">
      <c r="A114" s="61" t="s">
        <v>350</v>
      </c>
      <c r="B114" s="62" t="s">
        <v>72</v>
      </c>
      <c r="C114" s="62" t="s">
        <v>993</v>
      </c>
      <c r="D114" s="62" t="s">
        <v>326</v>
      </c>
      <c r="E114" s="164">
        <v>1594900</v>
      </c>
      <c r="F114" s="164">
        <v>1594900</v>
      </c>
    </row>
    <row r="115" spans="1:6" ht="15.75">
      <c r="A115" s="61" t="s">
        <v>343</v>
      </c>
      <c r="B115" s="62" t="s">
        <v>342</v>
      </c>
      <c r="C115" s="206"/>
      <c r="D115" s="206"/>
      <c r="E115" s="164">
        <f aca="true" t="shared" si="4" ref="E115:F118">E116</f>
        <v>12296524.9</v>
      </c>
      <c r="F115" s="164">
        <f t="shared" si="4"/>
        <v>0</v>
      </c>
    </row>
    <row r="116" spans="1:6" ht="34.5" customHeight="1">
      <c r="A116" s="61" t="s">
        <v>3</v>
      </c>
      <c r="B116" s="62" t="s">
        <v>342</v>
      </c>
      <c r="C116" s="126" t="s">
        <v>181</v>
      </c>
      <c r="D116" s="126"/>
      <c r="E116" s="164">
        <f t="shared" si="4"/>
        <v>12296524.9</v>
      </c>
      <c r="F116" s="164">
        <f t="shared" si="4"/>
        <v>0</v>
      </c>
    </row>
    <row r="117" spans="1:6" ht="63">
      <c r="A117" s="61" t="s">
        <v>979</v>
      </c>
      <c r="B117" s="62" t="s">
        <v>342</v>
      </c>
      <c r="C117" s="62" t="s">
        <v>947</v>
      </c>
      <c r="D117" s="126"/>
      <c r="E117" s="164">
        <f t="shared" si="4"/>
        <v>12296524.9</v>
      </c>
      <c r="F117" s="164">
        <f t="shared" si="4"/>
        <v>0</v>
      </c>
    </row>
    <row r="118" spans="1:6" ht="20.25" customHeight="1">
      <c r="A118" s="61" t="s">
        <v>344</v>
      </c>
      <c r="B118" s="62" t="s">
        <v>342</v>
      </c>
      <c r="C118" s="126" t="s">
        <v>976</v>
      </c>
      <c r="D118" s="206"/>
      <c r="E118" s="164">
        <f t="shared" si="4"/>
        <v>12296524.9</v>
      </c>
      <c r="F118" s="164">
        <f t="shared" si="4"/>
        <v>0</v>
      </c>
    </row>
    <row r="119" spans="1:6" ht="31.5">
      <c r="A119" s="61" t="s">
        <v>350</v>
      </c>
      <c r="B119" s="62" t="s">
        <v>342</v>
      </c>
      <c r="C119" s="126" t="s">
        <v>976</v>
      </c>
      <c r="D119" s="126">
        <v>200</v>
      </c>
      <c r="E119" s="164">
        <v>12296524.9</v>
      </c>
      <c r="F119" s="164">
        <v>0</v>
      </c>
    </row>
    <row r="120" spans="1:6" ht="15.75">
      <c r="A120" s="61" t="s">
        <v>252</v>
      </c>
      <c r="B120" s="62" t="s">
        <v>23</v>
      </c>
      <c r="C120" s="126"/>
      <c r="D120" s="62"/>
      <c r="E120" s="164">
        <f>E121</f>
        <v>87738475.1</v>
      </c>
      <c r="F120" s="164">
        <f>F121</f>
        <v>93998000</v>
      </c>
    </row>
    <row r="121" spans="1:6" ht="33.75" customHeight="1">
      <c r="A121" s="61" t="s">
        <v>3</v>
      </c>
      <c r="B121" s="62" t="s">
        <v>23</v>
      </c>
      <c r="C121" s="126" t="s">
        <v>181</v>
      </c>
      <c r="D121" s="62"/>
      <c r="E121" s="164">
        <f>E122</f>
        <v>87738475.1</v>
      </c>
      <c r="F121" s="164">
        <f>F122</f>
        <v>93998000</v>
      </c>
    </row>
    <row r="122" spans="1:6" ht="31.5">
      <c r="A122" s="61" t="s">
        <v>977</v>
      </c>
      <c r="B122" s="62" t="s">
        <v>23</v>
      </c>
      <c r="C122" s="126" t="s">
        <v>182</v>
      </c>
      <c r="D122" s="62"/>
      <c r="E122" s="164">
        <f>E125+E123</f>
        <v>87738475.1</v>
      </c>
      <c r="F122" s="164">
        <f>F125+F123</f>
        <v>93998000</v>
      </c>
    </row>
    <row r="123" spans="1:6" ht="47.25">
      <c r="A123" s="61" t="s">
        <v>365</v>
      </c>
      <c r="B123" s="62" t="s">
        <v>23</v>
      </c>
      <c r="C123" s="62" t="s">
        <v>366</v>
      </c>
      <c r="D123" s="62"/>
      <c r="E123" s="164">
        <f>E124</f>
        <v>62490000</v>
      </c>
      <c r="F123" s="164">
        <f>F124</f>
        <v>68908000</v>
      </c>
    </row>
    <row r="124" spans="1:6" ht="31.5">
      <c r="A124" s="61" t="s">
        <v>350</v>
      </c>
      <c r="B124" s="62" t="s">
        <v>23</v>
      </c>
      <c r="C124" s="62" t="s">
        <v>366</v>
      </c>
      <c r="D124" s="62" t="s">
        <v>326</v>
      </c>
      <c r="E124" s="164">
        <v>62490000</v>
      </c>
      <c r="F124" s="164">
        <v>68908000</v>
      </c>
    </row>
    <row r="125" spans="1:6" ht="15.75">
      <c r="A125" s="61" t="s">
        <v>293</v>
      </c>
      <c r="B125" s="62" t="s">
        <v>23</v>
      </c>
      <c r="C125" s="62" t="s">
        <v>183</v>
      </c>
      <c r="D125" s="62"/>
      <c r="E125" s="164">
        <f>E127+E126</f>
        <v>25248475.1</v>
      </c>
      <c r="F125" s="164">
        <f>F127+F126</f>
        <v>25090000</v>
      </c>
    </row>
    <row r="126" spans="1:6" ht="31.5">
      <c r="A126" s="61" t="s">
        <v>350</v>
      </c>
      <c r="B126" s="62" t="s">
        <v>23</v>
      </c>
      <c r="C126" s="62" t="s">
        <v>183</v>
      </c>
      <c r="D126" s="62" t="s">
        <v>326</v>
      </c>
      <c r="E126" s="164">
        <v>19544475.1</v>
      </c>
      <c r="F126" s="164">
        <v>19386000</v>
      </c>
    </row>
    <row r="127" spans="1:6" ht="15.75">
      <c r="A127" s="61" t="s">
        <v>253</v>
      </c>
      <c r="B127" s="62" t="s">
        <v>23</v>
      </c>
      <c r="C127" s="62" t="s">
        <v>183</v>
      </c>
      <c r="D127" s="62" t="s">
        <v>335</v>
      </c>
      <c r="E127" s="164">
        <v>5704000</v>
      </c>
      <c r="F127" s="164">
        <v>5704000</v>
      </c>
    </row>
    <row r="128" spans="1:6" ht="15.75">
      <c r="A128" s="61" t="s">
        <v>16</v>
      </c>
      <c r="B128" s="62" t="s">
        <v>345</v>
      </c>
      <c r="C128" s="62"/>
      <c r="D128" s="62"/>
      <c r="E128" s="164">
        <f>E129+E133</f>
        <v>12890000</v>
      </c>
      <c r="F128" s="164">
        <f>F129+F133</f>
        <v>12890000</v>
      </c>
    </row>
    <row r="129" spans="1:6" ht="47.25">
      <c r="A129" s="61" t="s">
        <v>0</v>
      </c>
      <c r="B129" s="62" t="s">
        <v>345</v>
      </c>
      <c r="C129" s="62" t="s">
        <v>152</v>
      </c>
      <c r="D129" s="62"/>
      <c r="E129" s="164">
        <f aca="true" t="shared" si="5" ref="E129:F131">E130</f>
        <v>2400000</v>
      </c>
      <c r="F129" s="164">
        <f t="shared" si="5"/>
        <v>2400000</v>
      </c>
    </row>
    <row r="130" spans="1:6" ht="35.25" customHeight="1">
      <c r="A130" s="61" t="s">
        <v>720</v>
      </c>
      <c r="B130" s="62" t="s">
        <v>345</v>
      </c>
      <c r="C130" s="62" t="s">
        <v>153</v>
      </c>
      <c r="D130" s="62"/>
      <c r="E130" s="164">
        <f t="shared" si="5"/>
        <v>2400000</v>
      </c>
      <c r="F130" s="164">
        <f t="shared" si="5"/>
        <v>2400000</v>
      </c>
    </row>
    <row r="131" spans="1:6" ht="31.5">
      <c r="A131" s="61" t="s">
        <v>249</v>
      </c>
      <c r="B131" s="62" t="s">
        <v>345</v>
      </c>
      <c r="C131" s="62" t="s">
        <v>41</v>
      </c>
      <c r="D131" s="62"/>
      <c r="E131" s="164">
        <f t="shared" si="5"/>
        <v>2400000</v>
      </c>
      <c r="F131" s="164">
        <f t="shared" si="5"/>
        <v>2400000</v>
      </c>
    </row>
    <row r="132" spans="1:6" ht="15.75">
      <c r="A132" s="61" t="s">
        <v>327</v>
      </c>
      <c r="B132" s="62" t="s">
        <v>345</v>
      </c>
      <c r="C132" s="62" t="s">
        <v>41</v>
      </c>
      <c r="D132" s="62" t="s">
        <v>328</v>
      </c>
      <c r="E132" s="164">
        <v>2400000</v>
      </c>
      <c r="F132" s="164">
        <v>2400000</v>
      </c>
    </row>
    <row r="133" spans="1:6" ht="51" customHeight="1">
      <c r="A133" s="61" t="s">
        <v>732</v>
      </c>
      <c r="B133" s="62" t="s">
        <v>345</v>
      </c>
      <c r="C133" s="62" t="s">
        <v>172</v>
      </c>
      <c r="D133" s="205"/>
      <c r="E133" s="164">
        <f>E134</f>
        <v>10490000</v>
      </c>
      <c r="F133" s="164">
        <f>F134</f>
        <v>10490000</v>
      </c>
    </row>
    <row r="134" spans="1:6" ht="31.5">
      <c r="A134" s="61" t="s">
        <v>736</v>
      </c>
      <c r="B134" s="62" t="s">
        <v>345</v>
      </c>
      <c r="C134" s="62" t="s">
        <v>180</v>
      </c>
      <c r="D134" s="205"/>
      <c r="E134" s="164">
        <f>E135+E137+E139</f>
        <v>10490000</v>
      </c>
      <c r="F134" s="164">
        <f>F135+F137+F139</f>
        <v>10490000</v>
      </c>
    </row>
    <row r="135" spans="1:6" ht="15.75">
      <c r="A135" s="61" t="s">
        <v>219</v>
      </c>
      <c r="B135" s="62" t="s">
        <v>345</v>
      </c>
      <c r="C135" s="62" t="s">
        <v>966</v>
      </c>
      <c r="D135" s="62"/>
      <c r="E135" s="164">
        <f>E136</f>
        <v>1500000</v>
      </c>
      <c r="F135" s="164">
        <f>F136</f>
        <v>1500000</v>
      </c>
    </row>
    <row r="136" spans="1:6" ht="31.5">
      <c r="A136" s="61" t="s">
        <v>350</v>
      </c>
      <c r="B136" s="62" t="s">
        <v>345</v>
      </c>
      <c r="C136" s="62" t="s">
        <v>966</v>
      </c>
      <c r="D136" s="62" t="s">
        <v>326</v>
      </c>
      <c r="E136" s="164">
        <v>1500000</v>
      </c>
      <c r="F136" s="164">
        <v>1500000</v>
      </c>
    </row>
    <row r="137" spans="1:6" ht="31.5">
      <c r="A137" s="61" t="s">
        <v>59</v>
      </c>
      <c r="B137" s="62" t="s">
        <v>345</v>
      </c>
      <c r="C137" s="62" t="s">
        <v>967</v>
      </c>
      <c r="D137" s="62"/>
      <c r="E137" s="164">
        <f>E138</f>
        <v>1500000</v>
      </c>
      <c r="F137" s="164">
        <f>F138</f>
        <v>1500000</v>
      </c>
    </row>
    <row r="138" spans="1:6" ht="31.5">
      <c r="A138" s="61" t="s">
        <v>350</v>
      </c>
      <c r="B138" s="62" t="s">
        <v>345</v>
      </c>
      <c r="C138" s="62" t="s">
        <v>967</v>
      </c>
      <c r="D138" s="62" t="s">
        <v>326</v>
      </c>
      <c r="E138" s="164">
        <v>1500000</v>
      </c>
      <c r="F138" s="164">
        <v>1500000</v>
      </c>
    </row>
    <row r="139" spans="1:6" ht="31.5" customHeight="1">
      <c r="A139" s="61" t="s">
        <v>540</v>
      </c>
      <c r="B139" s="62" t="s">
        <v>345</v>
      </c>
      <c r="C139" s="62" t="s">
        <v>968</v>
      </c>
      <c r="D139" s="62"/>
      <c r="E139" s="164">
        <f>E140</f>
        <v>7490000</v>
      </c>
      <c r="F139" s="164">
        <f>F140</f>
        <v>7490000</v>
      </c>
    </row>
    <row r="140" spans="1:6" ht="31.5">
      <c r="A140" s="61" t="s">
        <v>332</v>
      </c>
      <c r="B140" s="62" t="s">
        <v>345</v>
      </c>
      <c r="C140" s="62" t="s">
        <v>968</v>
      </c>
      <c r="D140" s="62" t="s">
        <v>333</v>
      </c>
      <c r="E140" s="164">
        <v>7490000</v>
      </c>
      <c r="F140" s="164">
        <v>7490000</v>
      </c>
    </row>
    <row r="141" spans="1:6" s="204" customFormat="1" ht="15.75">
      <c r="A141" s="148" t="s">
        <v>297</v>
      </c>
      <c r="B141" s="203" t="s">
        <v>295</v>
      </c>
      <c r="C141" s="203"/>
      <c r="D141" s="203"/>
      <c r="E141" s="169">
        <f>E142+E147</f>
        <v>4025770.81</v>
      </c>
      <c r="F141" s="169">
        <f>F142+F147</f>
        <v>3896270.81</v>
      </c>
    </row>
    <row r="142" spans="1:6" s="204" customFormat="1" ht="15.75">
      <c r="A142" s="61" t="s">
        <v>314</v>
      </c>
      <c r="B142" s="62" t="s">
        <v>313</v>
      </c>
      <c r="C142" s="62"/>
      <c r="D142" s="62"/>
      <c r="E142" s="164">
        <f>E143</f>
        <v>1350000</v>
      </c>
      <c r="F142" s="164">
        <f>F143</f>
        <v>1350000</v>
      </c>
    </row>
    <row r="143" spans="1:6" s="204" customFormat="1" ht="47.25">
      <c r="A143" s="61" t="s">
        <v>728</v>
      </c>
      <c r="B143" s="62" t="s">
        <v>313</v>
      </c>
      <c r="C143" s="62" t="s">
        <v>163</v>
      </c>
      <c r="D143" s="62"/>
      <c r="E143" s="164">
        <f aca="true" t="shared" si="6" ref="E143:F145">E144</f>
        <v>1350000</v>
      </c>
      <c r="F143" s="164">
        <f t="shared" si="6"/>
        <v>1350000</v>
      </c>
    </row>
    <row r="144" spans="1:6" s="204" customFormat="1" ht="31.5">
      <c r="A144" s="61" t="s">
        <v>197</v>
      </c>
      <c r="B144" s="62" t="s">
        <v>313</v>
      </c>
      <c r="C144" s="62" t="s">
        <v>498</v>
      </c>
      <c r="D144" s="62"/>
      <c r="E144" s="164">
        <f t="shared" si="6"/>
        <v>1350000</v>
      </c>
      <c r="F144" s="164">
        <f t="shared" si="6"/>
        <v>1350000</v>
      </c>
    </row>
    <row r="145" spans="1:6" s="204" customFormat="1" ht="47.25">
      <c r="A145" s="61" t="s">
        <v>315</v>
      </c>
      <c r="B145" s="62" t="s">
        <v>313</v>
      </c>
      <c r="C145" s="62" t="s">
        <v>952</v>
      </c>
      <c r="D145" s="62"/>
      <c r="E145" s="164">
        <f t="shared" si="6"/>
        <v>1350000</v>
      </c>
      <c r="F145" s="164">
        <f t="shared" si="6"/>
        <v>1350000</v>
      </c>
    </row>
    <row r="146" spans="1:6" s="204" customFormat="1" ht="31.5">
      <c r="A146" s="61" t="s">
        <v>350</v>
      </c>
      <c r="B146" s="62" t="s">
        <v>313</v>
      </c>
      <c r="C146" s="62" t="s">
        <v>952</v>
      </c>
      <c r="D146" s="62" t="s">
        <v>326</v>
      </c>
      <c r="E146" s="164">
        <v>1350000</v>
      </c>
      <c r="F146" s="164">
        <v>1350000</v>
      </c>
    </row>
    <row r="147" spans="1:6" ht="15.75">
      <c r="A147" s="61" t="s">
        <v>298</v>
      </c>
      <c r="B147" s="62" t="s">
        <v>296</v>
      </c>
      <c r="C147" s="62"/>
      <c r="D147" s="62"/>
      <c r="E147" s="164">
        <f>E148</f>
        <v>2675770.81</v>
      </c>
      <c r="F147" s="164">
        <f>F148</f>
        <v>2546270.81</v>
      </c>
    </row>
    <row r="148" spans="1:6" s="204" customFormat="1" ht="51.75" customHeight="1">
      <c r="A148" s="61" t="s">
        <v>732</v>
      </c>
      <c r="B148" s="62" t="s">
        <v>296</v>
      </c>
      <c r="C148" s="62" t="s">
        <v>172</v>
      </c>
      <c r="D148" s="62"/>
      <c r="E148" s="164">
        <f>E149+E152</f>
        <v>2675770.81</v>
      </c>
      <c r="F148" s="164">
        <f>F149+F152</f>
        <v>2546270.81</v>
      </c>
    </row>
    <row r="149" spans="1:6" s="204" customFormat="1" ht="51.75" customHeight="1">
      <c r="A149" s="61" t="s">
        <v>1154</v>
      </c>
      <c r="B149" s="62" t="s">
        <v>296</v>
      </c>
      <c r="C149" s="62" t="s">
        <v>173</v>
      </c>
      <c r="D149" s="62"/>
      <c r="E149" s="164">
        <f>E150</f>
        <v>1000000</v>
      </c>
      <c r="F149" s="164">
        <f>F150</f>
        <v>1000000</v>
      </c>
    </row>
    <row r="150" spans="1:6" s="204" customFormat="1" ht="31.5">
      <c r="A150" s="61" t="s">
        <v>218</v>
      </c>
      <c r="B150" s="62" t="s">
        <v>296</v>
      </c>
      <c r="C150" s="62" t="s">
        <v>733</v>
      </c>
      <c r="D150" s="62"/>
      <c r="E150" s="164">
        <f>E151</f>
        <v>1000000</v>
      </c>
      <c r="F150" s="164">
        <f>F151</f>
        <v>1000000</v>
      </c>
    </row>
    <row r="151" spans="1:6" s="204" customFormat="1" ht="33.75" customHeight="1">
      <c r="A151" s="61" t="s">
        <v>111</v>
      </c>
      <c r="B151" s="62" t="s">
        <v>296</v>
      </c>
      <c r="C151" s="62" t="s">
        <v>733</v>
      </c>
      <c r="D151" s="62" t="s">
        <v>339</v>
      </c>
      <c r="E151" s="164">
        <v>1000000</v>
      </c>
      <c r="F151" s="164">
        <v>1000000</v>
      </c>
    </row>
    <row r="152" spans="1:6" s="204" customFormat="1" ht="36" customHeight="1">
      <c r="A152" s="61" t="s">
        <v>970</v>
      </c>
      <c r="B152" s="62" t="s">
        <v>296</v>
      </c>
      <c r="C152" s="62" t="s">
        <v>174</v>
      </c>
      <c r="D152" s="62"/>
      <c r="E152" s="164">
        <f>E153</f>
        <v>1675770.81</v>
      </c>
      <c r="F152" s="164">
        <f>F153</f>
        <v>1546270.81</v>
      </c>
    </row>
    <row r="153" spans="1:6" s="204" customFormat="1" ht="15.75">
      <c r="A153" s="61" t="s">
        <v>34</v>
      </c>
      <c r="B153" s="62" t="s">
        <v>296</v>
      </c>
      <c r="C153" s="62" t="s">
        <v>735</v>
      </c>
      <c r="D153" s="62"/>
      <c r="E153" s="164">
        <f>E154</f>
        <v>1675770.81</v>
      </c>
      <c r="F153" s="164">
        <f>F154</f>
        <v>1546270.81</v>
      </c>
    </row>
    <row r="154" spans="1:6" s="204" customFormat="1" ht="31.5">
      <c r="A154" s="61" t="s">
        <v>350</v>
      </c>
      <c r="B154" s="62" t="s">
        <v>296</v>
      </c>
      <c r="C154" s="62" t="s">
        <v>735</v>
      </c>
      <c r="D154" s="62" t="s">
        <v>326</v>
      </c>
      <c r="E154" s="164">
        <v>1675770.81</v>
      </c>
      <c r="F154" s="164">
        <v>1546270.81</v>
      </c>
    </row>
    <row r="155" spans="1:6" s="204" customFormat="1" ht="15.75">
      <c r="A155" s="148" t="s">
        <v>507</v>
      </c>
      <c r="B155" s="203" t="s">
        <v>509</v>
      </c>
      <c r="C155" s="203"/>
      <c r="D155" s="203"/>
      <c r="E155" s="169">
        <f aca="true" t="shared" si="7" ref="E155:F159">E156</f>
        <v>1000000</v>
      </c>
      <c r="F155" s="169">
        <f t="shared" si="7"/>
        <v>1000000</v>
      </c>
    </row>
    <row r="156" spans="1:6" s="204" customFormat="1" ht="15.75">
      <c r="A156" s="61" t="s">
        <v>510</v>
      </c>
      <c r="B156" s="62" t="s">
        <v>508</v>
      </c>
      <c r="C156" s="62"/>
      <c r="D156" s="62"/>
      <c r="E156" s="164">
        <f t="shared" si="7"/>
        <v>1000000</v>
      </c>
      <c r="F156" s="164">
        <f t="shared" si="7"/>
        <v>1000000</v>
      </c>
    </row>
    <row r="157" spans="1:6" s="204" customFormat="1" ht="49.5" customHeight="1">
      <c r="A157" s="61" t="s">
        <v>732</v>
      </c>
      <c r="B157" s="62" t="s">
        <v>508</v>
      </c>
      <c r="C157" s="62" t="s">
        <v>172</v>
      </c>
      <c r="D157" s="62"/>
      <c r="E157" s="164">
        <f t="shared" si="7"/>
        <v>1000000</v>
      </c>
      <c r="F157" s="164">
        <f t="shared" si="7"/>
        <v>1000000</v>
      </c>
    </row>
    <row r="158" spans="1:6" s="204" customFormat="1" ht="47.25">
      <c r="A158" s="61" t="s">
        <v>533</v>
      </c>
      <c r="B158" s="62" t="s">
        <v>508</v>
      </c>
      <c r="C158" s="62" t="s">
        <v>175</v>
      </c>
      <c r="D158" s="62"/>
      <c r="E158" s="164">
        <f t="shared" si="7"/>
        <v>1000000</v>
      </c>
      <c r="F158" s="164">
        <f t="shared" si="7"/>
        <v>1000000</v>
      </c>
    </row>
    <row r="159" spans="1:6" s="204" customFormat="1" ht="15.75">
      <c r="A159" s="61" t="s">
        <v>518</v>
      </c>
      <c r="B159" s="62" t="s">
        <v>508</v>
      </c>
      <c r="C159" s="62" t="s">
        <v>519</v>
      </c>
      <c r="D159" s="62"/>
      <c r="E159" s="164">
        <f t="shared" si="7"/>
        <v>1000000</v>
      </c>
      <c r="F159" s="164">
        <f t="shared" si="7"/>
        <v>1000000</v>
      </c>
    </row>
    <row r="160" spans="1:6" s="204" customFormat="1" ht="31.5">
      <c r="A160" s="61" t="s">
        <v>350</v>
      </c>
      <c r="B160" s="62" t="s">
        <v>508</v>
      </c>
      <c r="C160" s="62" t="s">
        <v>519</v>
      </c>
      <c r="D160" s="62" t="s">
        <v>326</v>
      </c>
      <c r="E160" s="164">
        <v>1000000</v>
      </c>
      <c r="F160" s="164">
        <v>1000000</v>
      </c>
    </row>
    <row r="161" spans="1:7" ht="15.75">
      <c r="A161" s="148" t="s">
        <v>17</v>
      </c>
      <c r="B161" s="203" t="s">
        <v>268</v>
      </c>
      <c r="C161" s="203"/>
      <c r="D161" s="203"/>
      <c r="E161" s="169">
        <f>E162+E176+E240+E221+E203</f>
        <v>1302274465.6999998</v>
      </c>
      <c r="F161" s="169">
        <f>F162+F176+F240+F221+F203</f>
        <v>1305031694.98</v>
      </c>
      <c r="G161" s="211"/>
    </row>
    <row r="162" spans="1:6" ht="15.75">
      <c r="A162" s="61" t="s">
        <v>272</v>
      </c>
      <c r="B162" s="62" t="s">
        <v>269</v>
      </c>
      <c r="C162" s="62"/>
      <c r="D162" s="62"/>
      <c r="E162" s="164">
        <f>E163</f>
        <v>418822700</v>
      </c>
      <c r="F162" s="164">
        <f>F163</f>
        <v>418827400</v>
      </c>
    </row>
    <row r="163" spans="1:6" ht="47.25">
      <c r="A163" s="61" t="s">
        <v>68</v>
      </c>
      <c r="B163" s="62" t="s">
        <v>269</v>
      </c>
      <c r="C163" s="62" t="s">
        <v>50</v>
      </c>
      <c r="D163" s="62"/>
      <c r="E163" s="164">
        <f>E164+E173</f>
        <v>418822700</v>
      </c>
      <c r="F163" s="164">
        <f>F164+F173</f>
        <v>418827400</v>
      </c>
    </row>
    <row r="164" spans="1:6" ht="31.5">
      <c r="A164" s="61" t="s">
        <v>119</v>
      </c>
      <c r="B164" s="62" t="s">
        <v>269</v>
      </c>
      <c r="C164" s="62" t="s">
        <v>51</v>
      </c>
      <c r="D164" s="62"/>
      <c r="E164" s="164">
        <f>E165+E167+E169+E171</f>
        <v>417342700</v>
      </c>
      <c r="F164" s="164">
        <f>F165+F167+F169+F171</f>
        <v>417347400</v>
      </c>
    </row>
    <row r="165" spans="1:6" ht="15.75">
      <c r="A165" s="61" t="s">
        <v>114</v>
      </c>
      <c r="B165" s="62" t="s">
        <v>269</v>
      </c>
      <c r="C165" s="62" t="s">
        <v>123</v>
      </c>
      <c r="D165" s="62"/>
      <c r="E165" s="164">
        <f>E166</f>
        <v>113089000</v>
      </c>
      <c r="F165" s="164">
        <f>F166</f>
        <v>113089000</v>
      </c>
    </row>
    <row r="166" spans="1:6" ht="31.5">
      <c r="A166" s="61" t="s">
        <v>332</v>
      </c>
      <c r="B166" s="62" t="s">
        <v>269</v>
      </c>
      <c r="C166" s="62" t="s">
        <v>123</v>
      </c>
      <c r="D166" s="62" t="s">
        <v>333</v>
      </c>
      <c r="E166" s="164">
        <v>113089000</v>
      </c>
      <c r="F166" s="164">
        <v>113089000</v>
      </c>
    </row>
    <row r="167" spans="1:6" ht="222.75" customHeight="1">
      <c r="A167" s="61" t="s">
        <v>358</v>
      </c>
      <c r="B167" s="62" t="s">
        <v>269</v>
      </c>
      <c r="C167" s="62" t="s">
        <v>120</v>
      </c>
      <c r="D167" s="62"/>
      <c r="E167" s="164">
        <f>E168</f>
        <v>223241500</v>
      </c>
      <c r="F167" s="164">
        <f>F168</f>
        <v>223245000</v>
      </c>
    </row>
    <row r="168" spans="1:6" ht="31.5">
      <c r="A168" s="61" t="s">
        <v>332</v>
      </c>
      <c r="B168" s="62" t="s">
        <v>269</v>
      </c>
      <c r="C168" s="62" t="s">
        <v>120</v>
      </c>
      <c r="D168" s="62" t="s">
        <v>333</v>
      </c>
      <c r="E168" s="164">
        <v>223241500</v>
      </c>
      <c r="F168" s="164">
        <v>223245000</v>
      </c>
    </row>
    <row r="169" spans="1:6" ht="226.5" customHeight="1">
      <c r="A169" s="61" t="s">
        <v>6</v>
      </c>
      <c r="B169" s="62" t="s">
        <v>269</v>
      </c>
      <c r="C169" s="62" t="s">
        <v>121</v>
      </c>
      <c r="D169" s="62"/>
      <c r="E169" s="164">
        <f>E170</f>
        <v>2555300</v>
      </c>
      <c r="F169" s="164">
        <f>F170</f>
        <v>2555300</v>
      </c>
    </row>
    <row r="170" spans="1:6" ht="31.5">
      <c r="A170" s="61" t="s">
        <v>332</v>
      </c>
      <c r="B170" s="62" t="s">
        <v>269</v>
      </c>
      <c r="C170" s="62" t="s">
        <v>121</v>
      </c>
      <c r="D170" s="62" t="s">
        <v>333</v>
      </c>
      <c r="E170" s="164">
        <v>2555300</v>
      </c>
      <c r="F170" s="164">
        <v>2555300</v>
      </c>
    </row>
    <row r="171" spans="1:6" ht="238.5" customHeight="1">
      <c r="A171" s="61" t="s">
        <v>359</v>
      </c>
      <c r="B171" s="62" t="s">
        <v>269</v>
      </c>
      <c r="C171" s="62" t="s">
        <v>122</v>
      </c>
      <c r="D171" s="62"/>
      <c r="E171" s="164">
        <f>E172</f>
        <v>78456900</v>
      </c>
      <c r="F171" s="164">
        <f>F172</f>
        <v>78458100</v>
      </c>
    </row>
    <row r="172" spans="1:6" ht="31.5">
      <c r="A172" s="61" t="s">
        <v>332</v>
      </c>
      <c r="B172" s="62" t="s">
        <v>269</v>
      </c>
      <c r="C172" s="62" t="s">
        <v>122</v>
      </c>
      <c r="D172" s="62" t="s">
        <v>333</v>
      </c>
      <c r="E172" s="164">
        <v>78456900</v>
      </c>
      <c r="F172" s="164">
        <v>78458100</v>
      </c>
    </row>
    <row r="173" spans="1:6" ht="63">
      <c r="A173" s="61" t="s">
        <v>56</v>
      </c>
      <c r="B173" s="62" t="s">
        <v>269</v>
      </c>
      <c r="C173" s="62" t="s">
        <v>136</v>
      </c>
      <c r="D173" s="62"/>
      <c r="E173" s="164">
        <f>E174</f>
        <v>1480000</v>
      </c>
      <c r="F173" s="164">
        <f>F174</f>
        <v>1480000</v>
      </c>
    </row>
    <row r="174" spans="1:6" ht="15.75">
      <c r="A174" s="61" t="s">
        <v>114</v>
      </c>
      <c r="B174" s="62" t="s">
        <v>269</v>
      </c>
      <c r="C174" s="62" t="s">
        <v>220</v>
      </c>
      <c r="D174" s="62"/>
      <c r="E174" s="164">
        <f>E175</f>
        <v>1480000</v>
      </c>
      <c r="F174" s="164">
        <f>F175</f>
        <v>1480000</v>
      </c>
    </row>
    <row r="175" spans="1:6" ht="31.5">
      <c r="A175" s="61" t="s">
        <v>332</v>
      </c>
      <c r="B175" s="62" t="s">
        <v>269</v>
      </c>
      <c r="C175" s="62" t="s">
        <v>220</v>
      </c>
      <c r="D175" s="62" t="s">
        <v>333</v>
      </c>
      <c r="E175" s="164">
        <v>1480000</v>
      </c>
      <c r="F175" s="164">
        <v>1480000</v>
      </c>
    </row>
    <row r="176" spans="1:6" ht="15.75">
      <c r="A176" s="61" t="s">
        <v>273</v>
      </c>
      <c r="B176" s="62" t="s">
        <v>18</v>
      </c>
      <c r="C176" s="62"/>
      <c r="D176" s="62"/>
      <c r="E176" s="164">
        <f>E177</f>
        <v>688590665.6999999</v>
      </c>
      <c r="F176" s="164">
        <f>F177</f>
        <v>691309471.88</v>
      </c>
    </row>
    <row r="177" spans="1:6" ht="47.25">
      <c r="A177" s="61" t="s">
        <v>68</v>
      </c>
      <c r="B177" s="62" t="s">
        <v>18</v>
      </c>
      <c r="C177" s="62" t="s">
        <v>50</v>
      </c>
      <c r="D177" s="62"/>
      <c r="E177" s="164">
        <f>E181+E194+E178</f>
        <v>688590665.6999999</v>
      </c>
      <c r="F177" s="164">
        <f>F181+F194+F178</f>
        <v>691309471.88</v>
      </c>
    </row>
    <row r="178" spans="1:6" ht="15.75">
      <c r="A178" s="61" t="s">
        <v>547</v>
      </c>
      <c r="B178" s="62" t="s">
        <v>18</v>
      </c>
      <c r="C178" s="62" t="s">
        <v>541</v>
      </c>
      <c r="D178" s="62"/>
      <c r="E178" s="164">
        <f>E179</f>
        <v>328648.4</v>
      </c>
      <c r="F178" s="164">
        <f>F179</f>
        <v>368712.08</v>
      </c>
    </row>
    <row r="179" spans="1:6" ht="47.25">
      <c r="A179" s="61" t="s">
        <v>542</v>
      </c>
      <c r="B179" s="62" t="s">
        <v>18</v>
      </c>
      <c r="C179" s="62" t="s">
        <v>543</v>
      </c>
      <c r="D179" s="62"/>
      <c r="E179" s="164">
        <f>E180</f>
        <v>328648.4</v>
      </c>
      <c r="F179" s="164">
        <f>F180</f>
        <v>368712.08</v>
      </c>
    </row>
    <row r="180" spans="1:6" ht="31.5">
      <c r="A180" s="61" t="s">
        <v>332</v>
      </c>
      <c r="B180" s="62" t="s">
        <v>18</v>
      </c>
      <c r="C180" s="62" t="s">
        <v>543</v>
      </c>
      <c r="D180" s="62" t="s">
        <v>333</v>
      </c>
      <c r="E180" s="164">
        <v>328648.4</v>
      </c>
      <c r="F180" s="164">
        <v>368712.08</v>
      </c>
    </row>
    <row r="181" spans="1:6" ht="31.5">
      <c r="A181" s="61" t="s">
        <v>55</v>
      </c>
      <c r="B181" s="62" t="s">
        <v>18</v>
      </c>
      <c r="C181" s="62" t="s">
        <v>124</v>
      </c>
      <c r="D181" s="62"/>
      <c r="E181" s="164">
        <f>E184+E188+E190+E192+E186+E182</f>
        <v>620149533</v>
      </c>
      <c r="F181" s="164">
        <f>F184+F188+F190+F192+F186+F182</f>
        <v>621353323</v>
      </c>
    </row>
    <row r="182" spans="1:6" ht="31.5">
      <c r="A182" s="61" t="s">
        <v>460</v>
      </c>
      <c r="B182" s="62" t="s">
        <v>18</v>
      </c>
      <c r="C182" s="62" t="s">
        <v>459</v>
      </c>
      <c r="D182" s="62"/>
      <c r="E182" s="164">
        <f>E183</f>
        <v>5114000</v>
      </c>
      <c r="F182" s="164">
        <f>F183</f>
        <v>6317790</v>
      </c>
    </row>
    <row r="183" spans="1:6" ht="31.5">
      <c r="A183" s="61" t="s">
        <v>332</v>
      </c>
      <c r="B183" s="62" t="s">
        <v>18</v>
      </c>
      <c r="C183" s="62" t="s">
        <v>459</v>
      </c>
      <c r="D183" s="62" t="s">
        <v>333</v>
      </c>
      <c r="E183" s="164">
        <v>5114000</v>
      </c>
      <c r="F183" s="164">
        <v>6317790</v>
      </c>
    </row>
    <row r="184" spans="1:6" ht="31.5" customHeight="1">
      <c r="A184" s="61" t="s">
        <v>115</v>
      </c>
      <c r="B184" s="62" t="s">
        <v>18</v>
      </c>
      <c r="C184" s="62" t="s">
        <v>128</v>
      </c>
      <c r="D184" s="62"/>
      <c r="E184" s="164">
        <f>E185</f>
        <v>146164000</v>
      </c>
      <c r="F184" s="164">
        <f>F185</f>
        <v>146164000</v>
      </c>
    </row>
    <row r="185" spans="1:6" ht="31.5">
      <c r="A185" s="61" t="s">
        <v>332</v>
      </c>
      <c r="B185" s="62" t="s">
        <v>18</v>
      </c>
      <c r="C185" s="62" t="s">
        <v>128</v>
      </c>
      <c r="D185" s="62" t="s">
        <v>333</v>
      </c>
      <c r="E185" s="164">
        <v>146164000</v>
      </c>
      <c r="F185" s="164">
        <v>146164000</v>
      </c>
    </row>
    <row r="186" spans="1:6" ht="46.5" customHeight="1">
      <c r="A186" s="61" t="s">
        <v>529</v>
      </c>
      <c r="B186" s="62" t="s">
        <v>18</v>
      </c>
      <c r="C186" s="62" t="s">
        <v>528</v>
      </c>
      <c r="D186" s="62"/>
      <c r="E186" s="164">
        <f>E187</f>
        <v>42313698</v>
      </c>
      <c r="F186" s="164">
        <f>F187</f>
        <v>42313698</v>
      </c>
    </row>
    <row r="187" spans="1:6" ht="31.5">
      <c r="A187" s="61" t="s">
        <v>332</v>
      </c>
      <c r="B187" s="62" t="s">
        <v>18</v>
      </c>
      <c r="C187" s="62" t="s">
        <v>528</v>
      </c>
      <c r="D187" s="62" t="s">
        <v>333</v>
      </c>
      <c r="E187" s="164">
        <v>42313698</v>
      </c>
      <c r="F187" s="164">
        <v>42313698</v>
      </c>
    </row>
    <row r="188" spans="1:6" ht="192" customHeight="1">
      <c r="A188" s="61" t="s">
        <v>360</v>
      </c>
      <c r="B188" s="62" t="s">
        <v>18</v>
      </c>
      <c r="C188" s="62" t="s">
        <v>125</v>
      </c>
      <c r="D188" s="62"/>
      <c r="E188" s="164">
        <f>E189</f>
        <v>371717235</v>
      </c>
      <c r="F188" s="164">
        <f>F189</f>
        <v>371717235</v>
      </c>
    </row>
    <row r="189" spans="1:6" ht="31.5">
      <c r="A189" s="61" t="s">
        <v>332</v>
      </c>
      <c r="B189" s="62" t="s">
        <v>18</v>
      </c>
      <c r="C189" s="62" t="s">
        <v>125</v>
      </c>
      <c r="D189" s="62" t="s">
        <v>333</v>
      </c>
      <c r="E189" s="164">
        <v>371717235</v>
      </c>
      <c r="F189" s="164">
        <v>371717235</v>
      </c>
    </row>
    <row r="190" spans="1:6" ht="195" customHeight="1">
      <c r="A190" s="61" t="s">
        <v>361</v>
      </c>
      <c r="B190" s="62" t="s">
        <v>18</v>
      </c>
      <c r="C190" s="62" t="s">
        <v>126</v>
      </c>
      <c r="D190" s="62"/>
      <c r="E190" s="164">
        <f>E191</f>
        <v>15916500</v>
      </c>
      <c r="F190" s="164">
        <f>F191</f>
        <v>15916500</v>
      </c>
    </row>
    <row r="191" spans="1:6" ht="31.5">
      <c r="A191" s="61" t="s">
        <v>332</v>
      </c>
      <c r="B191" s="62" t="s">
        <v>18</v>
      </c>
      <c r="C191" s="62" t="s">
        <v>126</v>
      </c>
      <c r="D191" s="62" t="s">
        <v>333</v>
      </c>
      <c r="E191" s="164">
        <v>15916500</v>
      </c>
      <c r="F191" s="164">
        <v>15916500</v>
      </c>
    </row>
    <row r="192" spans="1:6" ht="210" customHeight="1">
      <c r="A192" s="61" t="s">
        <v>362</v>
      </c>
      <c r="B192" s="62" t="s">
        <v>18</v>
      </c>
      <c r="C192" s="62" t="s">
        <v>127</v>
      </c>
      <c r="D192" s="62"/>
      <c r="E192" s="164">
        <f>E193</f>
        <v>38924100</v>
      </c>
      <c r="F192" s="164">
        <f>F193</f>
        <v>38924100</v>
      </c>
    </row>
    <row r="193" spans="1:6" ht="37.5" customHeight="1">
      <c r="A193" s="61" t="s">
        <v>332</v>
      </c>
      <c r="B193" s="62" t="s">
        <v>18</v>
      </c>
      <c r="C193" s="62" t="s">
        <v>127</v>
      </c>
      <c r="D193" s="62" t="s">
        <v>333</v>
      </c>
      <c r="E193" s="164">
        <v>38924100</v>
      </c>
      <c r="F193" s="164">
        <v>38924100</v>
      </c>
    </row>
    <row r="194" spans="1:6" ht="68.25" customHeight="1">
      <c r="A194" s="61" t="s">
        <v>744</v>
      </c>
      <c r="B194" s="62" t="s">
        <v>18</v>
      </c>
      <c r="C194" s="62" t="s">
        <v>136</v>
      </c>
      <c r="D194" s="62"/>
      <c r="E194" s="164">
        <f>E201+E197+E195+E199</f>
        <v>68112484.3</v>
      </c>
      <c r="F194" s="164">
        <f>F201+F197+F195+F199</f>
        <v>69587436.8</v>
      </c>
    </row>
    <row r="195" spans="1:6" ht="52.5" customHeight="1">
      <c r="A195" s="61" t="s">
        <v>545</v>
      </c>
      <c r="B195" s="62" t="s">
        <v>18</v>
      </c>
      <c r="C195" s="62" t="s">
        <v>546</v>
      </c>
      <c r="D195" s="62"/>
      <c r="E195" s="164">
        <f>E196</f>
        <v>45642901.5</v>
      </c>
      <c r="F195" s="164">
        <f>F196</f>
        <v>46789088</v>
      </c>
    </row>
    <row r="196" spans="1:6" ht="31.5">
      <c r="A196" s="61" t="s">
        <v>332</v>
      </c>
      <c r="B196" s="62" t="s">
        <v>18</v>
      </c>
      <c r="C196" s="62" t="s">
        <v>546</v>
      </c>
      <c r="D196" s="62" t="s">
        <v>333</v>
      </c>
      <c r="E196" s="164">
        <v>45642901.5</v>
      </c>
      <c r="F196" s="164">
        <v>46789088</v>
      </c>
    </row>
    <row r="197" spans="1:6" ht="63">
      <c r="A197" s="61" t="s">
        <v>466</v>
      </c>
      <c r="B197" s="62" t="s">
        <v>18</v>
      </c>
      <c r="C197" s="62" t="s">
        <v>33</v>
      </c>
      <c r="D197" s="62"/>
      <c r="E197" s="164">
        <f>E198</f>
        <v>11484221.8</v>
      </c>
      <c r="F197" s="164">
        <f>F198</f>
        <v>11484221.8</v>
      </c>
    </row>
    <row r="198" spans="1:6" ht="31.5">
      <c r="A198" s="61" t="s">
        <v>332</v>
      </c>
      <c r="B198" s="62" t="s">
        <v>18</v>
      </c>
      <c r="C198" s="62" t="s">
        <v>33</v>
      </c>
      <c r="D198" s="62" t="s">
        <v>333</v>
      </c>
      <c r="E198" s="164">
        <v>11484221.8</v>
      </c>
      <c r="F198" s="164">
        <v>11484221.8</v>
      </c>
    </row>
    <row r="199" spans="1:6" ht="82.5" customHeight="1">
      <c r="A199" s="61" t="s">
        <v>995</v>
      </c>
      <c r="B199" s="62" t="s">
        <v>18</v>
      </c>
      <c r="C199" s="62" t="s">
        <v>996</v>
      </c>
      <c r="D199" s="62"/>
      <c r="E199" s="164">
        <f>E200</f>
        <v>1189361</v>
      </c>
      <c r="F199" s="164">
        <f>F200</f>
        <v>1518127</v>
      </c>
    </row>
    <row r="200" spans="1:6" ht="31.5">
      <c r="A200" s="61" t="s">
        <v>332</v>
      </c>
      <c r="B200" s="62" t="s">
        <v>18</v>
      </c>
      <c r="C200" s="62" t="s">
        <v>996</v>
      </c>
      <c r="D200" s="62" t="s">
        <v>333</v>
      </c>
      <c r="E200" s="164">
        <v>1189361</v>
      </c>
      <c r="F200" s="164">
        <v>1518127</v>
      </c>
    </row>
    <row r="201" spans="1:6" ht="37.5" customHeight="1">
      <c r="A201" s="61" t="s">
        <v>115</v>
      </c>
      <c r="B201" s="62" t="s">
        <v>18</v>
      </c>
      <c r="C201" s="62" t="s">
        <v>221</v>
      </c>
      <c r="D201" s="62"/>
      <c r="E201" s="164">
        <f>E202</f>
        <v>9796000</v>
      </c>
      <c r="F201" s="164">
        <f>F202</f>
        <v>9796000</v>
      </c>
    </row>
    <row r="202" spans="1:6" ht="31.5">
      <c r="A202" s="61" t="s">
        <v>332</v>
      </c>
      <c r="B202" s="62" t="s">
        <v>18</v>
      </c>
      <c r="C202" s="62" t="s">
        <v>221</v>
      </c>
      <c r="D202" s="62" t="s">
        <v>333</v>
      </c>
      <c r="E202" s="164">
        <v>9796000</v>
      </c>
      <c r="F202" s="164">
        <v>9796000</v>
      </c>
    </row>
    <row r="203" spans="1:6" ht="15.75">
      <c r="A203" s="61" t="s">
        <v>248</v>
      </c>
      <c r="B203" s="62" t="s">
        <v>247</v>
      </c>
      <c r="C203" s="62"/>
      <c r="D203" s="62"/>
      <c r="E203" s="164">
        <f>E215+E204</f>
        <v>120361000</v>
      </c>
      <c r="F203" s="164">
        <f>F215+F204</f>
        <v>120394723.1</v>
      </c>
    </row>
    <row r="204" spans="1:6" ht="47.25">
      <c r="A204" s="61" t="s">
        <v>68</v>
      </c>
      <c r="B204" s="62" t="s">
        <v>247</v>
      </c>
      <c r="C204" s="62" t="s">
        <v>50</v>
      </c>
      <c r="D204" s="62"/>
      <c r="E204" s="164">
        <f>E208</f>
        <v>76570300</v>
      </c>
      <c r="F204" s="164">
        <f>F208+F205</f>
        <v>76590423.1</v>
      </c>
    </row>
    <row r="205" spans="1:6" ht="15.75">
      <c r="A205" s="61" t="s">
        <v>547</v>
      </c>
      <c r="B205" s="62" t="s">
        <v>247</v>
      </c>
      <c r="C205" s="62" t="s">
        <v>755</v>
      </c>
      <c r="D205" s="62"/>
      <c r="E205" s="164">
        <f>E206</f>
        <v>0</v>
      </c>
      <c r="F205" s="164">
        <f>F206</f>
        <v>20123.1</v>
      </c>
    </row>
    <row r="206" spans="1:6" ht="47.25">
      <c r="A206" s="61" t="s">
        <v>754</v>
      </c>
      <c r="B206" s="62" t="s">
        <v>247</v>
      </c>
      <c r="C206" s="62" t="s">
        <v>756</v>
      </c>
      <c r="D206" s="62"/>
      <c r="E206" s="164">
        <f>E207</f>
        <v>0</v>
      </c>
      <c r="F206" s="164">
        <f>F207</f>
        <v>20123.1</v>
      </c>
    </row>
    <row r="207" spans="1:6" ht="31.5">
      <c r="A207" s="61" t="s">
        <v>332</v>
      </c>
      <c r="B207" s="62" t="s">
        <v>247</v>
      </c>
      <c r="C207" s="62" t="s">
        <v>756</v>
      </c>
      <c r="D207" s="62" t="s">
        <v>333</v>
      </c>
      <c r="E207" s="164">
        <v>0</v>
      </c>
      <c r="F207" s="164">
        <v>20123.1</v>
      </c>
    </row>
    <row r="208" spans="1:6" ht="35.25" customHeight="1">
      <c r="A208" s="61" t="s">
        <v>129</v>
      </c>
      <c r="B208" s="62" t="s">
        <v>247</v>
      </c>
      <c r="C208" s="62" t="s">
        <v>130</v>
      </c>
      <c r="D208" s="62"/>
      <c r="E208" s="164">
        <f>E211+E209+E213</f>
        <v>76570300</v>
      </c>
      <c r="F208" s="164">
        <f>F211+F209+F213</f>
        <v>76570300</v>
      </c>
    </row>
    <row r="209" spans="1:6" ht="63">
      <c r="A209" s="61" t="s">
        <v>410</v>
      </c>
      <c r="B209" s="62" t="s">
        <v>247</v>
      </c>
      <c r="C209" s="62" t="s">
        <v>35</v>
      </c>
      <c r="D209" s="62"/>
      <c r="E209" s="164">
        <f>E210</f>
        <v>14291300</v>
      </c>
      <c r="F209" s="164">
        <f>F210</f>
        <v>14687300</v>
      </c>
    </row>
    <row r="210" spans="1:6" ht="31.5">
      <c r="A210" s="61" t="s">
        <v>332</v>
      </c>
      <c r="B210" s="62" t="s">
        <v>247</v>
      </c>
      <c r="C210" s="62" t="s">
        <v>35</v>
      </c>
      <c r="D210" s="62" t="s">
        <v>333</v>
      </c>
      <c r="E210" s="164">
        <v>14291300</v>
      </c>
      <c r="F210" s="164">
        <v>14687300</v>
      </c>
    </row>
    <row r="211" spans="1:6" ht="15.75">
      <c r="A211" s="61" t="s">
        <v>116</v>
      </c>
      <c r="B211" s="62" t="s">
        <v>247</v>
      </c>
      <c r="C211" s="62" t="s">
        <v>131</v>
      </c>
      <c r="D211" s="62"/>
      <c r="E211" s="164">
        <f>E212</f>
        <v>50179000</v>
      </c>
      <c r="F211" s="164">
        <f>F212</f>
        <v>49783000</v>
      </c>
    </row>
    <row r="212" spans="1:6" ht="31.5">
      <c r="A212" s="61" t="s">
        <v>332</v>
      </c>
      <c r="B212" s="62" t="s">
        <v>247</v>
      </c>
      <c r="C212" s="62" t="s">
        <v>131</v>
      </c>
      <c r="D212" s="62" t="s">
        <v>333</v>
      </c>
      <c r="E212" s="164">
        <v>50179000</v>
      </c>
      <c r="F212" s="164">
        <v>49783000</v>
      </c>
    </row>
    <row r="213" spans="1:6" ht="35.25" customHeight="1">
      <c r="A213" s="61" t="s">
        <v>544</v>
      </c>
      <c r="B213" s="62" t="s">
        <v>247</v>
      </c>
      <c r="C213" s="62" t="s">
        <v>718</v>
      </c>
      <c r="D213" s="62"/>
      <c r="E213" s="164">
        <f>E214</f>
        <v>12100000</v>
      </c>
      <c r="F213" s="164">
        <f>F214</f>
        <v>12100000</v>
      </c>
    </row>
    <row r="214" spans="1:6" ht="31.5">
      <c r="A214" s="61" t="s">
        <v>332</v>
      </c>
      <c r="B214" s="62" t="s">
        <v>247</v>
      </c>
      <c r="C214" s="62" t="s">
        <v>718</v>
      </c>
      <c r="D214" s="62" t="s">
        <v>333</v>
      </c>
      <c r="E214" s="164">
        <v>12100000</v>
      </c>
      <c r="F214" s="164">
        <v>12100000</v>
      </c>
    </row>
    <row r="215" spans="1:6" ht="47.25">
      <c r="A215" s="61" t="s">
        <v>2</v>
      </c>
      <c r="B215" s="62" t="s">
        <v>247</v>
      </c>
      <c r="C215" s="62" t="s">
        <v>155</v>
      </c>
      <c r="D215" s="62"/>
      <c r="E215" s="164">
        <f>E216</f>
        <v>43790700</v>
      </c>
      <c r="F215" s="164">
        <f>F216</f>
        <v>43804300</v>
      </c>
    </row>
    <row r="216" spans="1:6" ht="47.25">
      <c r="A216" s="61" t="s">
        <v>4</v>
      </c>
      <c r="B216" s="62" t="s">
        <v>247</v>
      </c>
      <c r="C216" s="62" t="s">
        <v>161</v>
      </c>
      <c r="D216" s="62"/>
      <c r="E216" s="164">
        <f>E219+E217</f>
        <v>43790700</v>
      </c>
      <c r="F216" s="164">
        <f>F219+F217</f>
        <v>43804300</v>
      </c>
    </row>
    <row r="217" spans="1:6" ht="63">
      <c r="A217" s="61" t="s">
        <v>410</v>
      </c>
      <c r="B217" s="62" t="s">
        <v>247</v>
      </c>
      <c r="C217" s="62" t="s">
        <v>36</v>
      </c>
      <c r="D217" s="62"/>
      <c r="E217" s="164">
        <f>E218</f>
        <v>10334700</v>
      </c>
      <c r="F217" s="164">
        <f>F218</f>
        <v>10608300</v>
      </c>
    </row>
    <row r="218" spans="1:6" ht="31.5">
      <c r="A218" s="61" t="s">
        <v>332</v>
      </c>
      <c r="B218" s="62" t="s">
        <v>247</v>
      </c>
      <c r="C218" s="62" t="s">
        <v>36</v>
      </c>
      <c r="D218" s="62" t="s">
        <v>333</v>
      </c>
      <c r="E218" s="164">
        <v>10334700</v>
      </c>
      <c r="F218" s="164">
        <v>10608300</v>
      </c>
    </row>
    <row r="219" spans="1:6" ht="15.75">
      <c r="A219" s="61" t="s">
        <v>116</v>
      </c>
      <c r="B219" s="62" t="s">
        <v>247</v>
      </c>
      <c r="C219" s="62" t="s">
        <v>162</v>
      </c>
      <c r="D219" s="62"/>
      <c r="E219" s="164">
        <f>E220</f>
        <v>33456000</v>
      </c>
      <c r="F219" s="164">
        <f>F220</f>
        <v>33196000</v>
      </c>
    </row>
    <row r="220" spans="1:6" ht="31.5">
      <c r="A220" s="61" t="s">
        <v>332</v>
      </c>
      <c r="B220" s="62" t="s">
        <v>247</v>
      </c>
      <c r="C220" s="62" t="s">
        <v>162</v>
      </c>
      <c r="D220" s="62" t="s">
        <v>333</v>
      </c>
      <c r="E220" s="164">
        <v>33456000</v>
      </c>
      <c r="F220" s="164">
        <v>33196000</v>
      </c>
    </row>
    <row r="221" spans="1:6" ht="15.75">
      <c r="A221" s="61" t="s">
        <v>240</v>
      </c>
      <c r="B221" s="62" t="s">
        <v>19</v>
      </c>
      <c r="C221" s="62"/>
      <c r="D221" s="62"/>
      <c r="E221" s="164">
        <f>E222+E232+E236</f>
        <v>33221100</v>
      </c>
      <c r="F221" s="164">
        <f>F222+F232+F236</f>
        <v>33221100</v>
      </c>
    </row>
    <row r="222" spans="1:6" ht="47.25">
      <c r="A222" s="61" t="s">
        <v>68</v>
      </c>
      <c r="B222" s="62" t="s">
        <v>19</v>
      </c>
      <c r="C222" s="62" t="s">
        <v>50</v>
      </c>
      <c r="D222" s="62"/>
      <c r="E222" s="164">
        <f>E223</f>
        <v>19868100</v>
      </c>
      <c r="F222" s="164">
        <f>F223</f>
        <v>19868100</v>
      </c>
    </row>
    <row r="223" spans="1:6" ht="47.25">
      <c r="A223" s="61" t="s">
        <v>216</v>
      </c>
      <c r="B223" s="62" t="s">
        <v>19</v>
      </c>
      <c r="C223" s="62" t="s">
        <v>132</v>
      </c>
      <c r="D223" s="62"/>
      <c r="E223" s="164">
        <f>E224+E229+E227</f>
        <v>19868100</v>
      </c>
      <c r="F223" s="164">
        <f>F224+F229+F227</f>
        <v>19868100</v>
      </c>
    </row>
    <row r="224" spans="1:6" ht="31.5">
      <c r="A224" s="61" t="s">
        <v>302</v>
      </c>
      <c r="B224" s="62" t="s">
        <v>19</v>
      </c>
      <c r="C224" s="62" t="s">
        <v>42</v>
      </c>
      <c r="D224" s="62"/>
      <c r="E224" s="164">
        <f>E225+E226</f>
        <v>2150000</v>
      </c>
      <c r="F224" s="164">
        <f>F225+F226</f>
        <v>2150000</v>
      </c>
    </row>
    <row r="225" spans="1:6" ht="15.75">
      <c r="A225" s="61" t="s">
        <v>337</v>
      </c>
      <c r="B225" s="62" t="s">
        <v>19</v>
      </c>
      <c r="C225" s="62" t="s">
        <v>42</v>
      </c>
      <c r="D225" s="62" t="s">
        <v>336</v>
      </c>
      <c r="E225" s="164">
        <v>550000</v>
      </c>
      <c r="F225" s="164">
        <v>550000</v>
      </c>
    </row>
    <row r="226" spans="1:6" ht="31.5">
      <c r="A226" s="61" t="s">
        <v>332</v>
      </c>
      <c r="B226" s="62" t="s">
        <v>19</v>
      </c>
      <c r="C226" s="62" t="s">
        <v>42</v>
      </c>
      <c r="D226" s="62" t="s">
        <v>333</v>
      </c>
      <c r="E226" s="164">
        <v>1600000</v>
      </c>
      <c r="F226" s="164">
        <v>1600000</v>
      </c>
    </row>
    <row r="227" spans="1:6" ht="15.75">
      <c r="A227" s="61" t="s">
        <v>520</v>
      </c>
      <c r="B227" s="62" t="s">
        <v>19</v>
      </c>
      <c r="C227" s="62" t="s">
        <v>521</v>
      </c>
      <c r="D227" s="62"/>
      <c r="E227" s="164">
        <f>E228</f>
        <v>1000000</v>
      </c>
      <c r="F227" s="164">
        <f>F228</f>
        <v>1000000</v>
      </c>
    </row>
    <row r="228" spans="1:6" ht="31.5">
      <c r="A228" s="61" t="s">
        <v>332</v>
      </c>
      <c r="B228" s="62" t="s">
        <v>19</v>
      </c>
      <c r="C228" s="62" t="s">
        <v>521</v>
      </c>
      <c r="D228" s="62" t="s">
        <v>333</v>
      </c>
      <c r="E228" s="164">
        <v>1000000</v>
      </c>
      <c r="F228" s="164">
        <v>1000000</v>
      </c>
    </row>
    <row r="229" spans="1:6" ht="94.5">
      <c r="A229" s="61" t="s">
        <v>469</v>
      </c>
      <c r="B229" s="62" t="s">
        <v>19</v>
      </c>
      <c r="C229" s="62" t="s">
        <v>43</v>
      </c>
      <c r="D229" s="62"/>
      <c r="E229" s="164">
        <f>E230+E231</f>
        <v>16718100</v>
      </c>
      <c r="F229" s="164">
        <f>F230+F231</f>
        <v>16718100</v>
      </c>
    </row>
    <row r="230" spans="1:6" ht="15.75">
      <c r="A230" s="61" t="s">
        <v>337</v>
      </c>
      <c r="B230" s="62" t="s">
        <v>19</v>
      </c>
      <c r="C230" s="62" t="s">
        <v>43</v>
      </c>
      <c r="D230" s="62" t="s">
        <v>336</v>
      </c>
      <c r="E230" s="164">
        <v>9918100</v>
      </c>
      <c r="F230" s="164">
        <v>9918100</v>
      </c>
    </row>
    <row r="231" spans="1:6" ht="31.5">
      <c r="A231" s="61" t="s">
        <v>332</v>
      </c>
      <c r="B231" s="62" t="s">
        <v>19</v>
      </c>
      <c r="C231" s="62" t="s">
        <v>43</v>
      </c>
      <c r="D231" s="62" t="s">
        <v>333</v>
      </c>
      <c r="E231" s="164">
        <v>6800000</v>
      </c>
      <c r="F231" s="164">
        <v>6800000</v>
      </c>
    </row>
    <row r="232" spans="1:6" ht="53.25" customHeight="1">
      <c r="A232" s="61" t="s">
        <v>144</v>
      </c>
      <c r="B232" s="62" t="s">
        <v>19</v>
      </c>
      <c r="C232" s="62" t="s">
        <v>145</v>
      </c>
      <c r="D232" s="62"/>
      <c r="E232" s="164">
        <f aca="true" t="shared" si="8" ref="E232:F234">E233</f>
        <v>13133000</v>
      </c>
      <c r="F232" s="164">
        <f t="shared" si="8"/>
        <v>13133000</v>
      </c>
    </row>
    <row r="233" spans="1:6" ht="31.5">
      <c r="A233" s="61" t="s">
        <v>146</v>
      </c>
      <c r="B233" s="62" t="s">
        <v>19</v>
      </c>
      <c r="C233" s="62" t="s">
        <v>147</v>
      </c>
      <c r="D233" s="62"/>
      <c r="E233" s="164">
        <f t="shared" si="8"/>
        <v>13133000</v>
      </c>
      <c r="F233" s="164">
        <f t="shared" si="8"/>
        <v>13133000</v>
      </c>
    </row>
    <row r="234" spans="1:6" ht="15.75">
      <c r="A234" s="61" t="s">
        <v>338</v>
      </c>
      <c r="B234" s="62" t="s">
        <v>19</v>
      </c>
      <c r="C234" s="62" t="s">
        <v>148</v>
      </c>
      <c r="D234" s="62"/>
      <c r="E234" s="164">
        <f t="shared" si="8"/>
        <v>13133000</v>
      </c>
      <c r="F234" s="164">
        <f t="shared" si="8"/>
        <v>13133000</v>
      </c>
    </row>
    <row r="235" spans="1:6" ht="31.5">
      <c r="A235" s="61" t="s">
        <v>332</v>
      </c>
      <c r="B235" s="62" t="s">
        <v>19</v>
      </c>
      <c r="C235" s="62" t="s">
        <v>148</v>
      </c>
      <c r="D235" s="62" t="s">
        <v>333</v>
      </c>
      <c r="E235" s="164">
        <v>13133000</v>
      </c>
      <c r="F235" s="164">
        <v>13133000</v>
      </c>
    </row>
    <row r="236" spans="1:6" ht="47.25">
      <c r="A236" s="61" t="s">
        <v>192</v>
      </c>
      <c r="B236" s="62" t="s">
        <v>19</v>
      </c>
      <c r="C236" s="62" t="s">
        <v>193</v>
      </c>
      <c r="D236" s="62"/>
      <c r="E236" s="164">
        <f aca="true" t="shared" si="9" ref="E236:F238">E237</f>
        <v>220000</v>
      </c>
      <c r="F236" s="164">
        <f t="shared" si="9"/>
        <v>220000</v>
      </c>
    </row>
    <row r="237" spans="1:6" ht="47.25">
      <c r="A237" s="61" t="s">
        <v>928</v>
      </c>
      <c r="B237" s="62" t="s">
        <v>19</v>
      </c>
      <c r="C237" s="62" t="s">
        <v>196</v>
      </c>
      <c r="D237" s="62"/>
      <c r="E237" s="164">
        <f t="shared" si="9"/>
        <v>220000</v>
      </c>
      <c r="F237" s="164">
        <f t="shared" si="9"/>
        <v>220000</v>
      </c>
    </row>
    <row r="238" spans="1:6" ht="31.5">
      <c r="A238" s="61" t="s">
        <v>302</v>
      </c>
      <c r="B238" s="62" t="s">
        <v>19</v>
      </c>
      <c r="C238" s="62" t="s">
        <v>990</v>
      </c>
      <c r="D238" s="62"/>
      <c r="E238" s="164">
        <f t="shared" si="9"/>
        <v>220000</v>
      </c>
      <c r="F238" s="164">
        <f t="shared" si="9"/>
        <v>220000</v>
      </c>
    </row>
    <row r="239" spans="1:6" ht="31.5">
      <c r="A239" s="61" t="s">
        <v>332</v>
      </c>
      <c r="B239" s="62" t="s">
        <v>19</v>
      </c>
      <c r="C239" s="62" t="s">
        <v>990</v>
      </c>
      <c r="D239" s="62" t="s">
        <v>333</v>
      </c>
      <c r="E239" s="164">
        <v>220000</v>
      </c>
      <c r="F239" s="164">
        <v>220000</v>
      </c>
    </row>
    <row r="240" spans="1:6" ht="15.75">
      <c r="A240" s="61" t="s">
        <v>20</v>
      </c>
      <c r="B240" s="62" t="s">
        <v>21</v>
      </c>
      <c r="C240" s="62"/>
      <c r="D240" s="62"/>
      <c r="E240" s="164">
        <f>E241+E254</f>
        <v>41279000</v>
      </c>
      <c r="F240" s="164">
        <f>F241+F254</f>
        <v>41279000</v>
      </c>
    </row>
    <row r="241" spans="1:6" ht="47.25">
      <c r="A241" s="61" t="s">
        <v>68</v>
      </c>
      <c r="B241" s="62" t="s">
        <v>21</v>
      </c>
      <c r="C241" s="62" t="s">
        <v>50</v>
      </c>
      <c r="D241" s="62"/>
      <c r="E241" s="164">
        <f>E242+E247</f>
        <v>19564000</v>
      </c>
      <c r="F241" s="164">
        <f>F242+F247</f>
        <v>19564000</v>
      </c>
    </row>
    <row r="242" spans="1:6" ht="113.25" customHeight="1">
      <c r="A242" s="61" t="s">
        <v>717</v>
      </c>
      <c r="B242" s="62" t="s">
        <v>21</v>
      </c>
      <c r="C242" s="62" t="s">
        <v>134</v>
      </c>
      <c r="D242" s="62"/>
      <c r="E242" s="164">
        <f>E243</f>
        <v>2500000</v>
      </c>
      <c r="F242" s="164">
        <f>F243</f>
        <v>2500000</v>
      </c>
    </row>
    <row r="243" spans="1:6" ht="15.75">
      <c r="A243" s="61" t="s">
        <v>117</v>
      </c>
      <c r="B243" s="62" t="s">
        <v>21</v>
      </c>
      <c r="C243" s="62" t="s">
        <v>45</v>
      </c>
      <c r="D243" s="62"/>
      <c r="E243" s="164">
        <f>E244+E245+E246</f>
        <v>2500000</v>
      </c>
      <c r="F243" s="164">
        <f>F244+F245+F246</f>
        <v>2500000</v>
      </c>
    </row>
    <row r="244" spans="1:6" ht="63">
      <c r="A244" s="61" t="s">
        <v>324</v>
      </c>
      <c r="B244" s="62" t="s">
        <v>21</v>
      </c>
      <c r="C244" s="62" t="s">
        <v>45</v>
      </c>
      <c r="D244" s="62" t="s">
        <v>325</v>
      </c>
      <c r="E244" s="164">
        <v>1367000</v>
      </c>
      <c r="F244" s="164">
        <v>1367000</v>
      </c>
    </row>
    <row r="245" spans="1:6" ht="31.5">
      <c r="A245" s="61" t="s">
        <v>350</v>
      </c>
      <c r="B245" s="62" t="s">
        <v>21</v>
      </c>
      <c r="C245" s="62" t="s">
        <v>45</v>
      </c>
      <c r="D245" s="62" t="s">
        <v>326</v>
      </c>
      <c r="E245" s="164">
        <v>863000</v>
      </c>
      <c r="F245" s="164">
        <v>863000</v>
      </c>
    </row>
    <row r="246" spans="1:6" ht="31.5">
      <c r="A246" s="61" t="s">
        <v>332</v>
      </c>
      <c r="B246" s="62" t="s">
        <v>21</v>
      </c>
      <c r="C246" s="62" t="s">
        <v>45</v>
      </c>
      <c r="D246" s="62" t="s">
        <v>333</v>
      </c>
      <c r="E246" s="164">
        <v>270000</v>
      </c>
      <c r="F246" s="164">
        <v>270000</v>
      </c>
    </row>
    <row r="247" spans="1:6" ht="31.5">
      <c r="A247" s="61" t="s">
        <v>137</v>
      </c>
      <c r="B247" s="62" t="s">
        <v>21</v>
      </c>
      <c r="C247" s="62" t="s">
        <v>135</v>
      </c>
      <c r="D247" s="62"/>
      <c r="E247" s="164">
        <f>E250+E248</f>
        <v>17064000</v>
      </c>
      <c r="F247" s="164">
        <f>F250+F248</f>
        <v>17064000</v>
      </c>
    </row>
    <row r="248" spans="1:6" ht="15.75">
      <c r="A248" s="61" t="s">
        <v>530</v>
      </c>
      <c r="B248" s="62" t="s">
        <v>21</v>
      </c>
      <c r="C248" s="62" t="s">
        <v>531</v>
      </c>
      <c r="D248" s="62"/>
      <c r="E248" s="164">
        <f>E249</f>
        <v>75000</v>
      </c>
      <c r="F248" s="164">
        <f>F249</f>
        <v>75000</v>
      </c>
    </row>
    <row r="249" spans="1:6" ht="31.5">
      <c r="A249" s="61" t="s">
        <v>350</v>
      </c>
      <c r="B249" s="62" t="s">
        <v>21</v>
      </c>
      <c r="C249" s="62" t="s">
        <v>531</v>
      </c>
      <c r="D249" s="62" t="s">
        <v>326</v>
      </c>
      <c r="E249" s="164">
        <v>75000</v>
      </c>
      <c r="F249" s="164">
        <v>75000</v>
      </c>
    </row>
    <row r="250" spans="1:6" ht="63">
      <c r="A250" s="61" t="s">
        <v>301</v>
      </c>
      <c r="B250" s="62" t="s">
        <v>21</v>
      </c>
      <c r="C250" s="62" t="s">
        <v>46</v>
      </c>
      <c r="D250" s="62"/>
      <c r="E250" s="164">
        <f>E251+E252+E253</f>
        <v>16989000</v>
      </c>
      <c r="F250" s="164">
        <f>F251+F252+F253</f>
        <v>16989000</v>
      </c>
    </row>
    <row r="251" spans="1:6" ht="63">
      <c r="A251" s="61" t="s">
        <v>324</v>
      </c>
      <c r="B251" s="62" t="s">
        <v>21</v>
      </c>
      <c r="C251" s="62" t="s">
        <v>46</v>
      </c>
      <c r="D251" s="62" t="s">
        <v>325</v>
      </c>
      <c r="E251" s="164">
        <v>13330000</v>
      </c>
      <c r="F251" s="164">
        <v>13330000</v>
      </c>
    </row>
    <row r="252" spans="1:6" ht="31.5">
      <c r="A252" s="61" t="s">
        <v>350</v>
      </c>
      <c r="B252" s="62" t="s">
        <v>21</v>
      </c>
      <c r="C252" s="62" t="s">
        <v>46</v>
      </c>
      <c r="D252" s="62" t="s">
        <v>326</v>
      </c>
      <c r="E252" s="164">
        <v>3526000</v>
      </c>
      <c r="F252" s="164">
        <v>3526000</v>
      </c>
    </row>
    <row r="253" spans="1:6" ht="15.75">
      <c r="A253" s="61" t="s">
        <v>327</v>
      </c>
      <c r="B253" s="62" t="s">
        <v>21</v>
      </c>
      <c r="C253" s="62" t="s">
        <v>46</v>
      </c>
      <c r="D253" s="62" t="s">
        <v>328</v>
      </c>
      <c r="E253" s="164">
        <v>133000</v>
      </c>
      <c r="F253" s="164">
        <v>133000</v>
      </c>
    </row>
    <row r="254" spans="1:6" ht="47.25">
      <c r="A254" s="61" t="s">
        <v>69</v>
      </c>
      <c r="B254" s="62" t="s">
        <v>21</v>
      </c>
      <c r="C254" s="62" t="s">
        <v>139</v>
      </c>
      <c r="D254" s="62"/>
      <c r="E254" s="164">
        <f>E255</f>
        <v>21715000</v>
      </c>
      <c r="F254" s="164">
        <f>F255</f>
        <v>21715000</v>
      </c>
    </row>
    <row r="255" spans="1:6" ht="31.5">
      <c r="A255" s="61" t="s">
        <v>142</v>
      </c>
      <c r="B255" s="62" t="s">
        <v>21</v>
      </c>
      <c r="C255" s="62" t="s">
        <v>224</v>
      </c>
      <c r="D255" s="62"/>
      <c r="E255" s="164">
        <f>E256</f>
        <v>21715000</v>
      </c>
      <c r="F255" s="164">
        <f>F256</f>
        <v>21715000</v>
      </c>
    </row>
    <row r="256" spans="1:6" ht="63">
      <c r="A256" s="61" t="s">
        <v>301</v>
      </c>
      <c r="B256" s="62" t="s">
        <v>21</v>
      </c>
      <c r="C256" s="62" t="s">
        <v>919</v>
      </c>
      <c r="D256" s="62"/>
      <c r="E256" s="164">
        <f>E257+E258</f>
        <v>21715000</v>
      </c>
      <c r="F256" s="164">
        <f>F257+F258</f>
        <v>21715000</v>
      </c>
    </row>
    <row r="257" spans="1:6" ht="63">
      <c r="A257" s="61" t="s">
        <v>324</v>
      </c>
      <c r="B257" s="62" t="s">
        <v>21</v>
      </c>
      <c r="C257" s="62" t="s">
        <v>919</v>
      </c>
      <c r="D257" s="62" t="s">
        <v>325</v>
      </c>
      <c r="E257" s="164">
        <v>18864000</v>
      </c>
      <c r="F257" s="164">
        <v>18864000</v>
      </c>
    </row>
    <row r="258" spans="1:6" ht="31.5">
      <c r="A258" s="61" t="s">
        <v>350</v>
      </c>
      <c r="B258" s="62" t="s">
        <v>21</v>
      </c>
      <c r="C258" s="62" t="s">
        <v>919</v>
      </c>
      <c r="D258" s="62" t="s">
        <v>326</v>
      </c>
      <c r="E258" s="164">
        <v>2851000</v>
      </c>
      <c r="F258" s="164">
        <v>2851000</v>
      </c>
    </row>
    <row r="259" spans="1:6" ht="15.75">
      <c r="A259" s="148" t="s">
        <v>112</v>
      </c>
      <c r="B259" s="203" t="s">
        <v>270</v>
      </c>
      <c r="C259" s="203"/>
      <c r="D259" s="203"/>
      <c r="E259" s="169">
        <f aca="true" t="shared" si="10" ref="E259:F261">E260</f>
        <v>98511717.57</v>
      </c>
      <c r="F259" s="169">
        <f t="shared" si="10"/>
        <v>98512017.57</v>
      </c>
    </row>
    <row r="260" spans="1:6" ht="15.75">
      <c r="A260" s="61" t="s">
        <v>22</v>
      </c>
      <c r="B260" s="62" t="s">
        <v>271</v>
      </c>
      <c r="C260" s="62"/>
      <c r="D260" s="62"/>
      <c r="E260" s="164">
        <f>E261</f>
        <v>98511717.57</v>
      </c>
      <c r="F260" s="164">
        <f t="shared" si="10"/>
        <v>98512017.57</v>
      </c>
    </row>
    <row r="261" spans="1:6" ht="47.25">
      <c r="A261" s="61" t="s">
        <v>2</v>
      </c>
      <c r="B261" s="62" t="s">
        <v>271</v>
      </c>
      <c r="C261" s="62" t="s">
        <v>155</v>
      </c>
      <c r="D261" s="62"/>
      <c r="E261" s="164">
        <f t="shared" si="10"/>
        <v>98511717.57</v>
      </c>
      <c r="F261" s="164">
        <f t="shared" si="10"/>
        <v>98512017.57</v>
      </c>
    </row>
    <row r="262" spans="1:6" ht="47.25">
      <c r="A262" s="61" t="s">
        <v>157</v>
      </c>
      <c r="B262" s="62" t="s">
        <v>271</v>
      </c>
      <c r="C262" s="62" t="s">
        <v>156</v>
      </c>
      <c r="D262" s="62"/>
      <c r="E262" s="164">
        <f>E268+E270+E272+E265+E263</f>
        <v>98511717.57</v>
      </c>
      <c r="F262" s="164">
        <f>F268+F270+F272+F265+F263</f>
        <v>98512017.57</v>
      </c>
    </row>
    <row r="263" spans="1:6" ht="15.75">
      <c r="A263" s="61" t="s">
        <v>999</v>
      </c>
      <c r="B263" s="62" t="s">
        <v>271</v>
      </c>
      <c r="C263" s="62" t="s">
        <v>1000</v>
      </c>
      <c r="D263" s="62"/>
      <c r="E263" s="164">
        <f>E264</f>
        <v>435717.57</v>
      </c>
      <c r="F263" s="164">
        <f>F264</f>
        <v>435717.57</v>
      </c>
    </row>
    <row r="264" spans="1:6" ht="31.5">
      <c r="A264" s="61" t="s">
        <v>332</v>
      </c>
      <c r="B264" s="62" t="s">
        <v>271</v>
      </c>
      <c r="C264" s="62" t="s">
        <v>1000</v>
      </c>
      <c r="D264" s="62" t="s">
        <v>333</v>
      </c>
      <c r="E264" s="164">
        <v>435717.57</v>
      </c>
      <c r="F264" s="164">
        <v>435717.57</v>
      </c>
    </row>
    <row r="265" spans="1:6" ht="94.5" customHeight="1">
      <c r="A265" s="61" t="s">
        <v>411</v>
      </c>
      <c r="B265" s="62" t="s">
        <v>271</v>
      </c>
      <c r="C265" s="62" t="s">
        <v>37</v>
      </c>
      <c r="D265" s="62"/>
      <c r="E265" s="164">
        <f>E266+E267</f>
        <v>29544000</v>
      </c>
      <c r="F265" s="164">
        <f>F266+F267</f>
        <v>30515300</v>
      </c>
    </row>
    <row r="266" spans="1:6" ht="15.75">
      <c r="A266" s="61" t="s">
        <v>253</v>
      </c>
      <c r="B266" s="62" t="s">
        <v>271</v>
      </c>
      <c r="C266" s="62" t="s">
        <v>37</v>
      </c>
      <c r="D266" s="62" t="s">
        <v>335</v>
      </c>
      <c r="E266" s="164">
        <v>7851000</v>
      </c>
      <c r="F266" s="164">
        <v>8151000</v>
      </c>
    </row>
    <row r="267" spans="1:6" ht="31.5">
      <c r="A267" s="61" t="s">
        <v>332</v>
      </c>
      <c r="B267" s="62" t="s">
        <v>271</v>
      </c>
      <c r="C267" s="62" t="s">
        <v>37</v>
      </c>
      <c r="D267" s="62" t="s">
        <v>333</v>
      </c>
      <c r="E267" s="164">
        <v>21693000</v>
      </c>
      <c r="F267" s="164">
        <v>22364300</v>
      </c>
    </row>
    <row r="268" spans="1:6" ht="15.75">
      <c r="A268" s="61" t="s">
        <v>347</v>
      </c>
      <c r="B268" s="62" t="s">
        <v>271</v>
      </c>
      <c r="C268" s="62" t="s">
        <v>158</v>
      </c>
      <c r="D268" s="62"/>
      <c r="E268" s="164">
        <f>E269</f>
        <v>41482000</v>
      </c>
      <c r="F268" s="164">
        <f>F269</f>
        <v>40782000</v>
      </c>
    </row>
    <row r="269" spans="1:6" ht="31.5">
      <c r="A269" s="61" t="s">
        <v>332</v>
      </c>
      <c r="B269" s="62" t="s">
        <v>271</v>
      </c>
      <c r="C269" s="62" t="s">
        <v>158</v>
      </c>
      <c r="D269" s="62" t="s">
        <v>333</v>
      </c>
      <c r="E269" s="164">
        <v>41482000</v>
      </c>
      <c r="F269" s="164">
        <v>40782000</v>
      </c>
    </row>
    <row r="270" spans="1:6" ht="15.75">
      <c r="A270" s="61" t="s">
        <v>279</v>
      </c>
      <c r="B270" s="62" t="s">
        <v>271</v>
      </c>
      <c r="C270" s="62" t="s">
        <v>159</v>
      </c>
      <c r="D270" s="62"/>
      <c r="E270" s="164">
        <f>E271</f>
        <v>26330000</v>
      </c>
      <c r="F270" s="164">
        <f>F271</f>
        <v>26059000</v>
      </c>
    </row>
    <row r="271" spans="1:6" ht="31.5">
      <c r="A271" s="61" t="s">
        <v>332</v>
      </c>
      <c r="B271" s="62" t="s">
        <v>271</v>
      </c>
      <c r="C271" s="62" t="s">
        <v>159</v>
      </c>
      <c r="D271" s="62" t="s">
        <v>333</v>
      </c>
      <c r="E271" s="164">
        <v>26330000</v>
      </c>
      <c r="F271" s="164">
        <v>26059000</v>
      </c>
    </row>
    <row r="272" spans="1:6" ht="15.75">
      <c r="A272" s="61" t="s">
        <v>348</v>
      </c>
      <c r="B272" s="62" t="s">
        <v>271</v>
      </c>
      <c r="C272" s="62" t="s">
        <v>160</v>
      </c>
      <c r="D272" s="62"/>
      <c r="E272" s="164">
        <f>E273+E274</f>
        <v>720000</v>
      </c>
      <c r="F272" s="164">
        <f>F273+F274</f>
        <v>720000</v>
      </c>
    </row>
    <row r="273" spans="1:6" ht="33" customHeight="1">
      <c r="A273" s="61" t="s">
        <v>350</v>
      </c>
      <c r="B273" s="62" t="s">
        <v>271</v>
      </c>
      <c r="C273" s="62" t="s">
        <v>160</v>
      </c>
      <c r="D273" s="62" t="s">
        <v>326</v>
      </c>
      <c r="E273" s="164">
        <v>570000</v>
      </c>
      <c r="F273" s="164">
        <v>570000</v>
      </c>
    </row>
    <row r="274" spans="1:6" ht="18" customHeight="1">
      <c r="A274" s="61" t="s">
        <v>337</v>
      </c>
      <c r="B274" s="62" t="s">
        <v>271</v>
      </c>
      <c r="C274" s="62" t="s">
        <v>160</v>
      </c>
      <c r="D274" s="62" t="s">
        <v>336</v>
      </c>
      <c r="E274" s="164">
        <v>150000</v>
      </c>
      <c r="F274" s="164">
        <v>150000</v>
      </c>
    </row>
    <row r="275" spans="1:6" ht="51" customHeight="1">
      <c r="A275" s="61" t="s">
        <v>1155</v>
      </c>
      <c r="B275" s="62" t="s">
        <v>271</v>
      </c>
      <c r="C275" s="62" t="s">
        <v>489</v>
      </c>
      <c r="D275" s="62"/>
      <c r="E275" s="164">
        <f>E280+E276</f>
        <v>0</v>
      </c>
      <c r="F275" s="164">
        <f>F276</f>
        <v>0</v>
      </c>
    </row>
    <row r="276" spans="1:6" ht="34.5" customHeight="1">
      <c r="A276" s="61" t="s">
        <v>1156</v>
      </c>
      <c r="B276" s="62" t="s">
        <v>271</v>
      </c>
      <c r="C276" s="62" t="s">
        <v>494</v>
      </c>
      <c r="D276" s="62"/>
      <c r="E276" s="164">
        <f>E277</f>
        <v>0</v>
      </c>
      <c r="F276" s="164">
        <f>F277</f>
        <v>0</v>
      </c>
    </row>
    <row r="277" spans="1:6" ht="48" customHeight="1">
      <c r="A277" s="61" t="s">
        <v>495</v>
      </c>
      <c r="B277" s="62" t="s">
        <v>271</v>
      </c>
      <c r="C277" s="62" t="s">
        <v>496</v>
      </c>
      <c r="D277" s="62"/>
      <c r="E277" s="164">
        <f>E278</f>
        <v>0</v>
      </c>
      <c r="F277" s="164">
        <f>F278</f>
        <v>0</v>
      </c>
    </row>
    <row r="278" spans="1:6" ht="18" customHeight="1">
      <c r="A278" s="61" t="s">
        <v>348</v>
      </c>
      <c r="B278" s="62" t="s">
        <v>271</v>
      </c>
      <c r="C278" s="62" t="s">
        <v>497</v>
      </c>
      <c r="D278" s="62"/>
      <c r="E278" s="164">
        <f>E279</f>
        <v>0</v>
      </c>
      <c r="F278" s="164">
        <f>F279</f>
        <v>0</v>
      </c>
    </row>
    <row r="279" spans="1:6" ht="18" customHeight="1">
      <c r="A279" s="61" t="s">
        <v>337</v>
      </c>
      <c r="B279" s="62" t="s">
        <v>271</v>
      </c>
      <c r="C279" s="62" t="s">
        <v>497</v>
      </c>
      <c r="D279" s="62" t="s">
        <v>336</v>
      </c>
      <c r="E279" s="164">
        <v>0</v>
      </c>
      <c r="F279" s="164">
        <v>0</v>
      </c>
    </row>
    <row r="280" spans="1:6" ht="46.5" customHeight="1">
      <c r="A280" s="61" t="s">
        <v>1157</v>
      </c>
      <c r="B280" s="62" t="s">
        <v>271</v>
      </c>
      <c r="C280" s="62" t="s">
        <v>490</v>
      </c>
      <c r="D280" s="62"/>
      <c r="E280" s="164">
        <f aca="true" t="shared" si="11" ref="E280:F282">E281</f>
        <v>0</v>
      </c>
      <c r="F280" s="164">
        <f t="shared" si="11"/>
        <v>0</v>
      </c>
    </row>
    <row r="281" spans="1:6" ht="65.25" customHeight="1">
      <c r="A281" s="61" t="s">
        <v>491</v>
      </c>
      <c r="B281" s="62" t="s">
        <v>271</v>
      </c>
      <c r="C281" s="62" t="s">
        <v>492</v>
      </c>
      <c r="D281" s="62"/>
      <c r="E281" s="164">
        <f t="shared" si="11"/>
        <v>0</v>
      </c>
      <c r="F281" s="164">
        <f t="shared" si="11"/>
        <v>0</v>
      </c>
    </row>
    <row r="282" spans="1:6" ht="18" customHeight="1">
      <c r="A282" s="61" t="s">
        <v>348</v>
      </c>
      <c r="B282" s="62" t="s">
        <v>271</v>
      </c>
      <c r="C282" s="62" t="s">
        <v>493</v>
      </c>
      <c r="D282" s="62"/>
      <c r="E282" s="164">
        <f t="shared" si="11"/>
        <v>0</v>
      </c>
      <c r="F282" s="164">
        <f t="shared" si="11"/>
        <v>0</v>
      </c>
    </row>
    <row r="283" spans="1:6" ht="35.25" customHeight="1">
      <c r="A283" s="61" t="s">
        <v>350</v>
      </c>
      <c r="B283" s="62" t="s">
        <v>271</v>
      </c>
      <c r="C283" s="62" t="s">
        <v>493</v>
      </c>
      <c r="D283" s="62" t="s">
        <v>326</v>
      </c>
      <c r="E283" s="164">
        <v>0</v>
      </c>
      <c r="F283" s="164">
        <v>0</v>
      </c>
    </row>
    <row r="284" spans="1:6" s="204" customFormat="1" ht="15.75">
      <c r="A284" s="148" t="s">
        <v>275</v>
      </c>
      <c r="B284" s="203" t="s">
        <v>24</v>
      </c>
      <c r="C284" s="203"/>
      <c r="D284" s="203"/>
      <c r="E284" s="169">
        <f>E290+E299+E285</f>
        <v>137449540.51000002</v>
      </c>
      <c r="F284" s="169">
        <f>F290+F299+F285</f>
        <v>136435853.26</v>
      </c>
    </row>
    <row r="285" spans="1:6" s="204" customFormat="1" ht="15.75">
      <c r="A285" s="61" t="s">
        <v>91</v>
      </c>
      <c r="B285" s="62" t="s">
        <v>90</v>
      </c>
      <c r="C285" s="208"/>
      <c r="D285" s="208"/>
      <c r="E285" s="164">
        <f aca="true" t="shared" si="12" ref="E285:F288">E286</f>
        <v>2700000</v>
      </c>
      <c r="F285" s="164">
        <f t="shared" si="12"/>
        <v>2700000</v>
      </c>
    </row>
    <row r="286" spans="1:6" s="204" customFormat="1" ht="47.25">
      <c r="A286" s="61" t="s">
        <v>728</v>
      </c>
      <c r="B286" s="62" t="s">
        <v>90</v>
      </c>
      <c r="C286" s="62" t="s">
        <v>163</v>
      </c>
      <c r="D286" s="208"/>
      <c r="E286" s="164">
        <f t="shared" si="12"/>
        <v>2700000</v>
      </c>
      <c r="F286" s="164">
        <f t="shared" si="12"/>
        <v>2700000</v>
      </c>
    </row>
    <row r="287" spans="1:6" s="204" customFormat="1" ht="51.75" customHeight="1">
      <c r="A287" s="61" t="s">
        <v>956</v>
      </c>
      <c r="B287" s="62" t="s">
        <v>90</v>
      </c>
      <c r="C287" s="62" t="s">
        <v>396</v>
      </c>
      <c r="D287" s="62"/>
      <c r="E287" s="164">
        <f t="shared" si="12"/>
        <v>2700000</v>
      </c>
      <c r="F287" s="164">
        <f t="shared" si="12"/>
        <v>2700000</v>
      </c>
    </row>
    <row r="288" spans="1:6" ht="16.5" customHeight="1">
      <c r="A288" s="61" t="s">
        <v>79</v>
      </c>
      <c r="B288" s="62" t="s">
        <v>90</v>
      </c>
      <c r="C288" s="62" t="s">
        <v>953</v>
      </c>
      <c r="D288" s="62"/>
      <c r="E288" s="164">
        <f t="shared" si="12"/>
        <v>2700000</v>
      </c>
      <c r="F288" s="164">
        <f t="shared" si="12"/>
        <v>2700000</v>
      </c>
    </row>
    <row r="289" spans="1:6" ht="16.5" customHeight="1">
      <c r="A289" s="61" t="s">
        <v>337</v>
      </c>
      <c r="B289" s="62" t="s">
        <v>90</v>
      </c>
      <c r="C289" s="62" t="s">
        <v>953</v>
      </c>
      <c r="D289" s="62" t="s">
        <v>336</v>
      </c>
      <c r="E289" s="164">
        <v>2700000</v>
      </c>
      <c r="F289" s="164">
        <v>2700000</v>
      </c>
    </row>
    <row r="290" spans="1:6" ht="20.25" customHeight="1">
      <c r="A290" s="61" t="s">
        <v>25</v>
      </c>
      <c r="B290" s="62" t="s">
        <v>26</v>
      </c>
      <c r="C290" s="62"/>
      <c r="D290" s="62"/>
      <c r="E290" s="164">
        <f>E291+E295</f>
        <v>3933844.4</v>
      </c>
      <c r="F290" s="164">
        <f>F291+F295</f>
        <v>2465705</v>
      </c>
    </row>
    <row r="291" spans="1:6" ht="64.5" customHeight="1">
      <c r="A291" s="61" t="s">
        <v>732</v>
      </c>
      <c r="B291" s="62" t="s">
        <v>26</v>
      </c>
      <c r="C291" s="62" t="s">
        <v>172</v>
      </c>
      <c r="D291" s="62"/>
      <c r="E291" s="164">
        <f aca="true" t="shared" si="13" ref="E291:F293">E292</f>
        <v>1339800</v>
      </c>
      <c r="F291" s="164">
        <f t="shared" si="13"/>
        <v>1339800</v>
      </c>
    </row>
    <row r="292" spans="1:6" ht="52.5" customHeight="1">
      <c r="A292" s="61" t="s">
        <v>179</v>
      </c>
      <c r="B292" s="62" t="s">
        <v>26</v>
      </c>
      <c r="C292" s="62" t="s">
        <v>178</v>
      </c>
      <c r="D292" s="62"/>
      <c r="E292" s="164">
        <f t="shared" si="13"/>
        <v>1339800</v>
      </c>
      <c r="F292" s="164">
        <f t="shared" si="13"/>
        <v>1339800</v>
      </c>
    </row>
    <row r="293" spans="1:6" ht="94.5">
      <c r="A293" s="61" t="s">
        <v>463</v>
      </c>
      <c r="B293" s="62" t="s">
        <v>26</v>
      </c>
      <c r="C293" s="62" t="s">
        <v>964</v>
      </c>
      <c r="D293" s="62"/>
      <c r="E293" s="164">
        <f t="shared" si="13"/>
        <v>1339800</v>
      </c>
      <c r="F293" s="164">
        <f t="shared" si="13"/>
        <v>1339800</v>
      </c>
    </row>
    <row r="294" spans="1:6" ht="31.5">
      <c r="A294" s="61" t="s">
        <v>111</v>
      </c>
      <c r="B294" s="62" t="s">
        <v>26</v>
      </c>
      <c r="C294" s="62" t="s">
        <v>964</v>
      </c>
      <c r="D294" s="62" t="s">
        <v>339</v>
      </c>
      <c r="E294" s="164">
        <v>1339800</v>
      </c>
      <c r="F294" s="164">
        <v>1339800</v>
      </c>
    </row>
    <row r="295" spans="1:6" ht="51" customHeight="1">
      <c r="A295" s="61" t="s">
        <v>739</v>
      </c>
      <c r="B295" s="62" t="s">
        <v>26</v>
      </c>
      <c r="C295" s="62" t="s">
        <v>740</v>
      </c>
      <c r="D295" s="62"/>
      <c r="E295" s="164">
        <f aca="true" t="shared" si="14" ref="E295:F297">E296</f>
        <v>2594044.4</v>
      </c>
      <c r="F295" s="164">
        <f t="shared" si="14"/>
        <v>1125905</v>
      </c>
    </row>
    <row r="296" spans="1:6" ht="37.5" customHeight="1">
      <c r="A296" s="61" t="s">
        <v>1007</v>
      </c>
      <c r="B296" s="62" t="s">
        <v>26</v>
      </c>
      <c r="C296" s="62" t="s">
        <v>741</v>
      </c>
      <c r="D296" s="62"/>
      <c r="E296" s="164">
        <f t="shared" si="14"/>
        <v>2594044.4</v>
      </c>
      <c r="F296" s="164">
        <f t="shared" si="14"/>
        <v>1125905</v>
      </c>
    </row>
    <row r="297" spans="1:6" ht="31.5">
      <c r="A297" s="61" t="s">
        <v>367</v>
      </c>
      <c r="B297" s="62" t="s">
        <v>26</v>
      </c>
      <c r="C297" s="62" t="s">
        <v>742</v>
      </c>
      <c r="D297" s="62"/>
      <c r="E297" s="164">
        <f t="shared" si="14"/>
        <v>2594044.4</v>
      </c>
      <c r="F297" s="164">
        <f t="shared" si="14"/>
        <v>1125905</v>
      </c>
    </row>
    <row r="298" spans="1:6" ht="15.75">
      <c r="A298" s="61" t="s">
        <v>337</v>
      </c>
      <c r="B298" s="62" t="s">
        <v>26</v>
      </c>
      <c r="C298" s="62" t="s">
        <v>742</v>
      </c>
      <c r="D298" s="62" t="s">
        <v>336</v>
      </c>
      <c r="E298" s="164">
        <v>2594044.4</v>
      </c>
      <c r="F298" s="164">
        <v>1125905</v>
      </c>
    </row>
    <row r="299" spans="1:6" ht="15.75">
      <c r="A299" s="61" t="s">
        <v>300</v>
      </c>
      <c r="B299" s="62" t="s">
        <v>27</v>
      </c>
      <c r="C299" s="62"/>
      <c r="D299" s="201"/>
      <c r="E299" s="164">
        <f>E300+E318</f>
        <v>130815696.11000001</v>
      </c>
      <c r="F299" s="164">
        <f>F300+F318</f>
        <v>131270148.25999999</v>
      </c>
    </row>
    <row r="300" spans="1:6" ht="47.25">
      <c r="A300" s="61" t="s">
        <v>68</v>
      </c>
      <c r="B300" s="62" t="s">
        <v>27</v>
      </c>
      <c r="C300" s="62" t="s">
        <v>50</v>
      </c>
      <c r="D300" s="201"/>
      <c r="E300" s="164">
        <f>E304+E313+E301</f>
        <v>80371664.24000001</v>
      </c>
      <c r="F300" s="164">
        <f>F304+F313+F301</f>
        <v>80801345.94</v>
      </c>
    </row>
    <row r="301" spans="1:6" ht="47.25">
      <c r="A301" s="61" t="s">
        <v>216</v>
      </c>
      <c r="B301" s="62" t="s">
        <v>27</v>
      </c>
      <c r="C301" s="62" t="s">
        <v>132</v>
      </c>
      <c r="D301" s="201"/>
      <c r="E301" s="164">
        <f>E302</f>
        <v>3442400</v>
      </c>
      <c r="F301" s="164">
        <f>F302</f>
        <v>3442400</v>
      </c>
    </row>
    <row r="302" spans="1:6" ht="78.75">
      <c r="A302" s="61" t="s">
        <v>468</v>
      </c>
      <c r="B302" s="62" t="s">
        <v>27</v>
      </c>
      <c r="C302" s="62" t="s">
        <v>44</v>
      </c>
      <c r="D302" s="62"/>
      <c r="E302" s="164">
        <f>E303</f>
        <v>3442400</v>
      </c>
      <c r="F302" s="164">
        <f>F303</f>
        <v>3442400</v>
      </c>
    </row>
    <row r="303" spans="1:6" ht="15.75">
      <c r="A303" s="61" t="s">
        <v>337</v>
      </c>
      <c r="B303" s="62" t="s">
        <v>27</v>
      </c>
      <c r="C303" s="62" t="s">
        <v>44</v>
      </c>
      <c r="D303" s="62" t="s">
        <v>336</v>
      </c>
      <c r="E303" s="164">
        <v>3442400</v>
      </c>
      <c r="F303" s="164">
        <v>3442400</v>
      </c>
    </row>
    <row r="304" spans="1:6" ht="70.5" customHeight="1">
      <c r="A304" s="61" t="s">
        <v>744</v>
      </c>
      <c r="B304" s="62" t="s">
        <v>27</v>
      </c>
      <c r="C304" s="62" t="s">
        <v>136</v>
      </c>
      <c r="D304" s="62"/>
      <c r="E304" s="164">
        <f>E305+E307+E309+E311</f>
        <v>32786901.17</v>
      </c>
      <c r="F304" s="164">
        <f>F305+F307+F309+F311</f>
        <v>33216582.87</v>
      </c>
    </row>
    <row r="305" spans="1:6" ht="99.75" customHeight="1">
      <c r="A305" s="61" t="s">
        <v>200</v>
      </c>
      <c r="B305" s="62" t="s">
        <v>27</v>
      </c>
      <c r="C305" s="62" t="s">
        <v>47</v>
      </c>
      <c r="D305" s="201"/>
      <c r="E305" s="164">
        <f>E306</f>
        <v>21760683.37</v>
      </c>
      <c r="F305" s="164">
        <f>F306</f>
        <v>21760683.37</v>
      </c>
    </row>
    <row r="306" spans="1:6" ht="31.5">
      <c r="A306" s="61" t="s">
        <v>332</v>
      </c>
      <c r="B306" s="62" t="s">
        <v>27</v>
      </c>
      <c r="C306" s="62" t="s">
        <v>47</v>
      </c>
      <c r="D306" s="62" t="s">
        <v>333</v>
      </c>
      <c r="E306" s="164">
        <v>21760683.37</v>
      </c>
      <c r="F306" s="164">
        <v>21760683.37</v>
      </c>
    </row>
    <row r="307" spans="1:6" ht="63">
      <c r="A307" s="61" t="s">
        <v>363</v>
      </c>
      <c r="B307" s="62" t="s">
        <v>27</v>
      </c>
      <c r="C307" s="62" t="s">
        <v>48</v>
      </c>
      <c r="D307" s="62"/>
      <c r="E307" s="164">
        <f>E308</f>
        <v>9176360.3</v>
      </c>
      <c r="F307" s="164">
        <f>F308</f>
        <v>9533795.5</v>
      </c>
    </row>
    <row r="308" spans="1:6" ht="31.5">
      <c r="A308" s="61" t="s">
        <v>332</v>
      </c>
      <c r="B308" s="62" t="s">
        <v>27</v>
      </c>
      <c r="C308" s="62" t="s">
        <v>48</v>
      </c>
      <c r="D308" s="62" t="s">
        <v>333</v>
      </c>
      <c r="E308" s="164">
        <v>9176360.3</v>
      </c>
      <c r="F308" s="164">
        <v>9533795.5</v>
      </c>
    </row>
    <row r="309" spans="1:6" ht="79.5" customHeight="1">
      <c r="A309" s="61" t="s">
        <v>364</v>
      </c>
      <c r="B309" s="62" t="s">
        <v>27</v>
      </c>
      <c r="C309" s="62" t="s">
        <v>49</v>
      </c>
      <c r="D309" s="62"/>
      <c r="E309" s="164">
        <f>E310</f>
        <v>1096157.5</v>
      </c>
      <c r="F309" s="164">
        <f>F310</f>
        <v>1138904</v>
      </c>
    </row>
    <row r="310" spans="1:6" ht="31.5">
      <c r="A310" s="61" t="s">
        <v>332</v>
      </c>
      <c r="B310" s="62" t="s">
        <v>27</v>
      </c>
      <c r="C310" s="62" t="s">
        <v>49</v>
      </c>
      <c r="D310" s="62" t="s">
        <v>336</v>
      </c>
      <c r="E310" s="164">
        <v>1096157.5</v>
      </c>
      <c r="F310" s="164">
        <v>1138904</v>
      </c>
    </row>
    <row r="311" spans="1:6" ht="78.75">
      <c r="A311" s="61" t="s">
        <v>462</v>
      </c>
      <c r="B311" s="62" t="s">
        <v>27</v>
      </c>
      <c r="C311" s="62" t="s">
        <v>461</v>
      </c>
      <c r="D311" s="62"/>
      <c r="E311" s="164">
        <f>E312</f>
        <v>753700</v>
      </c>
      <c r="F311" s="164">
        <f>F312</f>
        <v>783200</v>
      </c>
    </row>
    <row r="312" spans="1:6" ht="31.5">
      <c r="A312" s="61" t="s">
        <v>332</v>
      </c>
      <c r="B312" s="62" t="s">
        <v>27</v>
      </c>
      <c r="C312" s="62" t="s">
        <v>461</v>
      </c>
      <c r="D312" s="62" t="s">
        <v>333</v>
      </c>
      <c r="E312" s="164">
        <v>753700</v>
      </c>
      <c r="F312" s="164">
        <v>783200</v>
      </c>
    </row>
    <row r="313" spans="1:6" ht="47.25">
      <c r="A313" s="61" t="s">
        <v>133</v>
      </c>
      <c r="B313" s="62" t="s">
        <v>27</v>
      </c>
      <c r="C313" s="62" t="s">
        <v>138</v>
      </c>
      <c r="D313" s="62"/>
      <c r="E313" s="164">
        <f>E316+E314</f>
        <v>44142363.07</v>
      </c>
      <c r="F313" s="164">
        <f>F316+F314</f>
        <v>44142363.07</v>
      </c>
    </row>
    <row r="314" spans="1:6" ht="175.5" customHeight="1">
      <c r="A314" s="61" t="s">
        <v>486</v>
      </c>
      <c r="B314" s="62" t="s">
        <v>27</v>
      </c>
      <c r="C314" s="62" t="s">
        <v>745</v>
      </c>
      <c r="D314" s="62"/>
      <c r="E314" s="164">
        <f>E315</f>
        <v>547200</v>
      </c>
      <c r="F314" s="164">
        <f>F315</f>
        <v>547200</v>
      </c>
    </row>
    <row r="315" spans="1:6" ht="15.75">
      <c r="A315" s="61" t="s">
        <v>337</v>
      </c>
      <c r="B315" s="62" t="s">
        <v>27</v>
      </c>
      <c r="C315" s="62" t="s">
        <v>745</v>
      </c>
      <c r="D315" s="62" t="s">
        <v>336</v>
      </c>
      <c r="E315" s="164">
        <v>547200</v>
      </c>
      <c r="F315" s="164">
        <v>547200</v>
      </c>
    </row>
    <row r="316" spans="1:6" ht="205.5" customHeight="1">
      <c r="A316" s="61" t="s">
        <v>5</v>
      </c>
      <c r="B316" s="62" t="s">
        <v>27</v>
      </c>
      <c r="C316" s="62" t="s">
        <v>226</v>
      </c>
      <c r="D316" s="201"/>
      <c r="E316" s="164">
        <f>E317</f>
        <v>43595163.07</v>
      </c>
      <c r="F316" s="164">
        <f>F317</f>
        <v>43595163.07</v>
      </c>
    </row>
    <row r="317" spans="1:6" ht="15.75">
      <c r="A317" s="61" t="s">
        <v>337</v>
      </c>
      <c r="B317" s="62" t="s">
        <v>27</v>
      </c>
      <c r="C317" s="62" t="s">
        <v>226</v>
      </c>
      <c r="D317" s="62" t="s">
        <v>336</v>
      </c>
      <c r="E317" s="164">
        <v>43595163.07</v>
      </c>
      <c r="F317" s="164">
        <v>43595163.07</v>
      </c>
    </row>
    <row r="318" spans="1:6" ht="66.75" customHeight="1">
      <c r="A318" s="61" t="s">
        <v>732</v>
      </c>
      <c r="B318" s="62" t="s">
        <v>27</v>
      </c>
      <c r="C318" s="62" t="s">
        <v>172</v>
      </c>
      <c r="D318" s="62"/>
      <c r="E318" s="164">
        <f>E319</f>
        <v>50444031.870000005</v>
      </c>
      <c r="F318" s="164">
        <f>F319</f>
        <v>50468802.32</v>
      </c>
    </row>
    <row r="319" spans="1:6" ht="50.25" customHeight="1">
      <c r="A319" s="61" t="s">
        <v>179</v>
      </c>
      <c r="B319" s="62" t="s">
        <v>27</v>
      </c>
      <c r="C319" s="62" t="s">
        <v>178</v>
      </c>
      <c r="D319" s="62"/>
      <c r="E319" s="164">
        <f>E324+E326+E322+E320</f>
        <v>50444031.870000005</v>
      </c>
      <c r="F319" s="164">
        <f>F324+F326+F322+F320</f>
        <v>50468802.32</v>
      </c>
    </row>
    <row r="320" spans="1:6" ht="31.5">
      <c r="A320" s="61" t="s">
        <v>395</v>
      </c>
      <c r="B320" s="62" t="s">
        <v>27</v>
      </c>
      <c r="C320" s="62" t="s">
        <v>961</v>
      </c>
      <c r="D320" s="62"/>
      <c r="E320" s="164">
        <f>E321</f>
        <v>8718870</v>
      </c>
      <c r="F320" s="164">
        <f>F321</f>
        <v>8698930</v>
      </c>
    </row>
    <row r="321" spans="1:6" ht="19.5" customHeight="1">
      <c r="A321" s="61" t="s">
        <v>337</v>
      </c>
      <c r="B321" s="62" t="s">
        <v>27</v>
      </c>
      <c r="C321" s="62" t="s">
        <v>961</v>
      </c>
      <c r="D321" s="62" t="s">
        <v>336</v>
      </c>
      <c r="E321" s="164">
        <v>8718870</v>
      </c>
      <c r="F321" s="164">
        <v>8698930</v>
      </c>
    </row>
    <row r="322" spans="1:6" ht="63">
      <c r="A322" s="61" t="s">
        <v>470</v>
      </c>
      <c r="B322" s="62" t="s">
        <v>27</v>
      </c>
      <c r="C322" s="62" t="s">
        <v>962</v>
      </c>
      <c r="D322" s="62"/>
      <c r="E322" s="164">
        <f>E323</f>
        <v>8942337.46</v>
      </c>
      <c r="F322" s="164">
        <f>F323</f>
        <v>8942337.46</v>
      </c>
    </row>
    <row r="323" spans="1:6" ht="31.5">
      <c r="A323" s="61" t="s">
        <v>111</v>
      </c>
      <c r="B323" s="62" t="s">
        <v>27</v>
      </c>
      <c r="C323" s="62" t="s">
        <v>962</v>
      </c>
      <c r="D323" s="62" t="s">
        <v>339</v>
      </c>
      <c r="E323" s="164">
        <v>8942337.46</v>
      </c>
      <c r="F323" s="164">
        <v>8942337.46</v>
      </c>
    </row>
    <row r="324" spans="1:6" ht="78.75">
      <c r="A324" s="61" t="s">
        <v>290</v>
      </c>
      <c r="B324" s="62" t="s">
        <v>27</v>
      </c>
      <c r="C324" s="62" t="s">
        <v>963</v>
      </c>
      <c r="D324" s="62"/>
      <c r="E324" s="164">
        <f>E325</f>
        <v>500000</v>
      </c>
      <c r="F324" s="164">
        <f>F325</f>
        <v>500000</v>
      </c>
    </row>
    <row r="325" spans="1:6" ht="17.25" customHeight="1">
      <c r="A325" s="61" t="s">
        <v>337</v>
      </c>
      <c r="B325" s="62" t="s">
        <v>27</v>
      </c>
      <c r="C325" s="62" t="s">
        <v>963</v>
      </c>
      <c r="D325" s="62" t="s">
        <v>336</v>
      </c>
      <c r="E325" s="164">
        <v>500000</v>
      </c>
      <c r="F325" s="164">
        <v>500000</v>
      </c>
    </row>
    <row r="326" spans="1:6" s="204" customFormat="1" ht="83.25" customHeight="1">
      <c r="A326" s="61" t="s">
        <v>289</v>
      </c>
      <c r="B326" s="62" t="s">
        <v>27</v>
      </c>
      <c r="C326" s="62" t="s">
        <v>965</v>
      </c>
      <c r="D326" s="62"/>
      <c r="E326" s="164">
        <f>E327</f>
        <v>32282824.41</v>
      </c>
      <c r="F326" s="164">
        <f>F327</f>
        <v>32327534.86</v>
      </c>
    </row>
    <row r="327" spans="1:6" ht="31.5">
      <c r="A327" s="61" t="s">
        <v>111</v>
      </c>
      <c r="B327" s="62" t="s">
        <v>27</v>
      </c>
      <c r="C327" s="62" t="s">
        <v>965</v>
      </c>
      <c r="D327" s="62" t="s">
        <v>339</v>
      </c>
      <c r="E327" s="164">
        <v>32282824.41</v>
      </c>
      <c r="F327" s="164">
        <v>32327534.86</v>
      </c>
    </row>
    <row r="328" spans="1:6" ht="15.75">
      <c r="A328" s="148" t="s">
        <v>80</v>
      </c>
      <c r="B328" s="203" t="s">
        <v>28</v>
      </c>
      <c r="C328" s="203"/>
      <c r="D328" s="203"/>
      <c r="E328" s="169">
        <f>E329</f>
        <v>43296000</v>
      </c>
      <c r="F328" s="169">
        <f>F329</f>
        <v>43296000</v>
      </c>
    </row>
    <row r="329" spans="1:6" ht="15.75">
      <c r="A329" s="61" t="s">
        <v>82</v>
      </c>
      <c r="B329" s="62" t="s">
        <v>81</v>
      </c>
      <c r="C329" s="62"/>
      <c r="D329" s="62"/>
      <c r="E329" s="164">
        <f>E330</f>
        <v>43296000</v>
      </c>
      <c r="F329" s="164">
        <f>F330</f>
        <v>43296000</v>
      </c>
    </row>
    <row r="330" spans="1:6" ht="33.75" customHeight="1">
      <c r="A330" s="61" t="s">
        <v>144</v>
      </c>
      <c r="B330" s="62" t="s">
        <v>81</v>
      </c>
      <c r="C330" s="62" t="s">
        <v>145</v>
      </c>
      <c r="D330" s="62"/>
      <c r="E330" s="164">
        <f>E331+E334</f>
        <v>43296000</v>
      </c>
      <c r="F330" s="164">
        <f>F331+F334</f>
        <v>43296000</v>
      </c>
    </row>
    <row r="331" spans="1:6" ht="31.5">
      <c r="A331" s="61" t="s">
        <v>149</v>
      </c>
      <c r="B331" s="62" t="s">
        <v>81</v>
      </c>
      <c r="C331" s="62" t="s">
        <v>150</v>
      </c>
      <c r="D331" s="62"/>
      <c r="E331" s="164">
        <f>E332</f>
        <v>40796000</v>
      </c>
      <c r="F331" s="164">
        <f>F332</f>
        <v>40796000</v>
      </c>
    </row>
    <row r="332" spans="1:6" ht="15.75">
      <c r="A332" s="61" t="s">
        <v>516</v>
      </c>
      <c r="B332" s="62" t="s">
        <v>81</v>
      </c>
      <c r="C332" s="62" t="s">
        <v>515</v>
      </c>
      <c r="D332" s="62"/>
      <c r="E332" s="164">
        <f>E333</f>
        <v>40796000</v>
      </c>
      <c r="F332" s="164">
        <f>F333</f>
        <v>40796000</v>
      </c>
    </row>
    <row r="333" spans="1:6" ht="31.5">
      <c r="A333" s="61" t="s">
        <v>332</v>
      </c>
      <c r="B333" s="62" t="s">
        <v>81</v>
      </c>
      <c r="C333" s="62" t="s">
        <v>515</v>
      </c>
      <c r="D333" s="62" t="s">
        <v>333</v>
      </c>
      <c r="E333" s="164">
        <v>40796000</v>
      </c>
      <c r="F333" s="164">
        <v>40796000</v>
      </c>
    </row>
    <row r="334" spans="1:6" ht="47.25">
      <c r="A334" s="61" t="s">
        <v>719</v>
      </c>
      <c r="B334" s="62" t="s">
        <v>81</v>
      </c>
      <c r="C334" s="62" t="s">
        <v>943</v>
      </c>
      <c r="D334" s="62"/>
      <c r="E334" s="164">
        <f>E335</f>
        <v>2500000</v>
      </c>
      <c r="F334" s="164">
        <f>F335</f>
        <v>2500000</v>
      </c>
    </row>
    <row r="335" spans="1:6" ht="15.75">
      <c r="A335" s="61" t="s">
        <v>283</v>
      </c>
      <c r="B335" s="62" t="s">
        <v>81</v>
      </c>
      <c r="C335" s="62" t="s">
        <v>978</v>
      </c>
      <c r="D335" s="62"/>
      <c r="E335" s="164">
        <f>E336</f>
        <v>2500000</v>
      </c>
      <c r="F335" s="164">
        <f>F336</f>
        <v>2500000</v>
      </c>
    </row>
    <row r="336" spans="1:6" ht="31.5">
      <c r="A336" s="61" t="s">
        <v>332</v>
      </c>
      <c r="B336" s="62" t="s">
        <v>81</v>
      </c>
      <c r="C336" s="62" t="s">
        <v>978</v>
      </c>
      <c r="D336" s="62" t="s">
        <v>333</v>
      </c>
      <c r="E336" s="164">
        <v>2500000</v>
      </c>
      <c r="F336" s="164">
        <v>2500000</v>
      </c>
    </row>
    <row r="337" spans="1:6" ht="15.75">
      <c r="A337" s="148" t="s">
        <v>84</v>
      </c>
      <c r="B337" s="203" t="s">
        <v>83</v>
      </c>
      <c r="C337" s="203"/>
      <c r="D337" s="203"/>
      <c r="E337" s="169">
        <f>E338+E343</f>
        <v>4777000</v>
      </c>
      <c r="F337" s="169">
        <f>F338+F343</f>
        <v>4777000</v>
      </c>
    </row>
    <row r="338" spans="1:6" ht="15.75">
      <c r="A338" s="61" t="s">
        <v>281</v>
      </c>
      <c r="B338" s="62" t="s">
        <v>85</v>
      </c>
      <c r="C338" s="62"/>
      <c r="D338" s="62"/>
      <c r="E338" s="164">
        <f aca="true" t="shared" si="15" ref="E338:F341">E339</f>
        <v>3670000</v>
      </c>
      <c r="F338" s="164">
        <f t="shared" si="15"/>
        <v>3670000</v>
      </c>
    </row>
    <row r="339" spans="1:6" ht="47.25">
      <c r="A339" s="61" t="s">
        <v>728</v>
      </c>
      <c r="B339" s="62" t="s">
        <v>85</v>
      </c>
      <c r="C339" s="62" t="s">
        <v>163</v>
      </c>
      <c r="D339" s="62"/>
      <c r="E339" s="164">
        <f t="shared" si="15"/>
        <v>3670000</v>
      </c>
      <c r="F339" s="164">
        <f t="shared" si="15"/>
        <v>3670000</v>
      </c>
    </row>
    <row r="340" spans="1:6" ht="63">
      <c r="A340" s="61" t="s">
        <v>731</v>
      </c>
      <c r="B340" s="62" t="s">
        <v>85</v>
      </c>
      <c r="C340" s="62" t="s">
        <v>464</v>
      </c>
      <c r="D340" s="62"/>
      <c r="E340" s="164">
        <f t="shared" si="15"/>
        <v>3670000</v>
      </c>
      <c r="F340" s="164">
        <f t="shared" si="15"/>
        <v>3670000</v>
      </c>
    </row>
    <row r="341" spans="1:6" ht="31.5">
      <c r="A341" s="61" t="s">
        <v>330</v>
      </c>
      <c r="B341" s="62" t="s">
        <v>85</v>
      </c>
      <c r="C341" s="62" t="s">
        <v>954</v>
      </c>
      <c r="D341" s="62"/>
      <c r="E341" s="164">
        <f t="shared" si="15"/>
        <v>3670000</v>
      </c>
      <c r="F341" s="164">
        <f t="shared" si="15"/>
        <v>3670000</v>
      </c>
    </row>
    <row r="342" spans="1:6" ht="31.5">
      <c r="A342" s="61" t="s">
        <v>350</v>
      </c>
      <c r="B342" s="62" t="s">
        <v>85</v>
      </c>
      <c r="C342" s="62" t="s">
        <v>954</v>
      </c>
      <c r="D342" s="62" t="s">
        <v>326</v>
      </c>
      <c r="E342" s="164">
        <v>3670000</v>
      </c>
      <c r="F342" s="164">
        <v>3670000</v>
      </c>
    </row>
    <row r="343" spans="1:6" ht="21" customHeight="1">
      <c r="A343" s="61" t="s">
        <v>274</v>
      </c>
      <c r="B343" s="62" t="s">
        <v>86</v>
      </c>
      <c r="C343" s="62"/>
      <c r="D343" s="62"/>
      <c r="E343" s="164">
        <f aca="true" t="shared" si="16" ref="E343:F346">E344</f>
        <v>1107000</v>
      </c>
      <c r="F343" s="164">
        <f t="shared" si="16"/>
        <v>1107000</v>
      </c>
    </row>
    <row r="344" spans="1:6" ht="34.5" customHeight="1">
      <c r="A344" s="61" t="s">
        <v>728</v>
      </c>
      <c r="B344" s="62" t="s">
        <v>86</v>
      </c>
      <c r="C344" s="62" t="s">
        <v>163</v>
      </c>
      <c r="D344" s="62"/>
      <c r="E344" s="164">
        <f t="shared" si="16"/>
        <v>1107000</v>
      </c>
      <c r="F344" s="164">
        <f t="shared" si="16"/>
        <v>1107000</v>
      </c>
    </row>
    <row r="345" spans="1:6" ht="48.75" customHeight="1">
      <c r="A345" s="61" t="s">
        <v>731</v>
      </c>
      <c r="B345" s="62" t="s">
        <v>86</v>
      </c>
      <c r="C345" s="62" t="s">
        <v>464</v>
      </c>
      <c r="D345" s="62"/>
      <c r="E345" s="164">
        <f t="shared" si="16"/>
        <v>1107000</v>
      </c>
      <c r="F345" s="164">
        <f t="shared" si="16"/>
        <v>1107000</v>
      </c>
    </row>
    <row r="346" spans="1:6" ht="18.75" customHeight="1">
      <c r="A346" s="61" t="s">
        <v>331</v>
      </c>
      <c r="B346" s="62" t="s">
        <v>86</v>
      </c>
      <c r="C346" s="62" t="s">
        <v>955</v>
      </c>
      <c r="D346" s="62"/>
      <c r="E346" s="164">
        <f t="shared" si="16"/>
        <v>1107000</v>
      </c>
      <c r="F346" s="164">
        <f t="shared" si="16"/>
        <v>1107000</v>
      </c>
    </row>
    <row r="347" spans="1:6" ht="35.25" customHeight="1">
      <c r="A347" s="61" t="s">
        <v>350</v>
      </c>
      <c r="B347" s="62" t="s">
        <v>86</v>
      </c>
      <c r="C347" s="62" t="s">
        <v>955</v>
      </c>
      <c r="D347" s="62" t="s">
        <v>326</v>
      </c>
      <c r="E347" s="164">
        <v>1107000</v>
      </c>
      <c r="F347" s="164">
        <v>1107000</v>
      </c>
    </row>
    <row r="348" spans="1:6" ht="52.5" customHeight="1">
      <c r="A348" s="209" t="s">
        <v>536</v>
      </c>
      <c r="B348" s="203" t="s">
        <v>87</v>
      </c>
      <c r="C348" s="62"/>
      <c r="D348" s="62"/>
      <c r="E348" s="169">
        <f aca="true" t="shared" si="17" ref="E348:F352">E349</f>
        <v>71969000</v>
      </c>
      <c r="F348" s="169">
        <f t="shared" si="17"/>
        <v>73922000</v>
      </c>
    </row>
    <row r="349" spans="1:6" ht="35.25" customHeight="1">
      <c r="A349" s="61" t="s">
        <v>113</v>
      </c>
      <c r="B349" s="62" t="s">
        <v>92</v>
      </c>
      <c r="C349" s="62"/>
      <c r="D349" s="62"/>
      <c r="E349" s="164">
        <f t="shared" si="17"/>
        <v>71969000</v>
      </c>
      <c r="F349" s="164">
        <f t="shared" si="17"/>
        <v>73922000</v>
      </c>
    </row>
    <row r="350" spans="1:6" ht="47.25">
      <c r="A350" s="61" t="s">
        <v>69</v>
      </c>
      <c r="B350" s="62" t="s">
        <v>92</v>
      </c>
      <c r="C350" s="62" t="s">
        <v>139</v>
      </c>
      <c r="D350" s="62"/>
      <c r="E350" s="164">
        <f t="shared" si="17"/>
        <v>71969000</v>
      </c>
      <c r="F350" s="164">
        <f t="shared" si="17"/>
        <v>73922000</v>
      </c>
    </row>
    <row r="351" spans="1:6" ht="78.75">
      <c r="A351" s="61" t="s">
        <v>140</v>
      </c>
      <c r="B351" s="62" t="s">
        <v>92</v>
      </c>
      <c r="C351" s="62" t="s">
        <v>143</v>
      </c>
      <c r="D351" s="62"/>
      <c r="E351" s="164">
        <f t="shared" si="17"/>
        <v>71969000</v>
      </c>
      <c r="F351" s="164">
        <f t="shared" si="17"/>
        <v>73922000</v>
      </c>
    </row>
    <row r="352" spans="1:6" ht="15.75">
      <c r="A352" s="61" t="s">
        <v>346</v>
      </c>
      <c r="B352" s="62" t="s">
        <v>92</v>
      </c>
      <c r="C352" s="62" t="s">
        <v>223</v>
      </c>
      <c r="D352" s="62"/>
      <c r="E352" s="164">
        <f t="shared" si="17"/>
        <v>71969000</v>
      </c>
      <c r="F352" s="164">
        <f t="shared" si="17"/>
        <v>73922000</v>
      </c>
    </row>
    <row r="353" spans="1:6" ht="15.75">
      <c r="A353" s="61" t="s">
        <v>253</v>
      </c>
      <c r="B353" s="62" t="s">
        <v>92</v>
      </c>
      <c r="C353" s="62" t="s">
        <v>223</v>
      </c>
      <c r="D353" s="62" t="s">
        <v>335</v>
      </c>
      <c r="E353" s="164">
        <v>71969000</v>
      </c>
      <c r="F353" s="164">
        <v>73922000</v>
      </c>
    </row>
    <row r="354" spans="1:6" ht="15.75">
      <c r="A354" s="148" t="s">
        <v>749</v>
      </c>
      <c r="B354" s="203" t="s">
        <v>750</v>
      </c>
      <c r="C354" s="203" t="s">
        <v>751</v>
      </c>
      <c r="D354" s="203"/>
      <c r="E354" s="169">
        <f>E355</f>
        <v>20739000</v>
      </c>
      <c r="F354" s="169">
        <f>F355</f>
        <v>42529000</v>
      </c>
    </row>
    <row r="355" spans="1:6" s="204" customFormat="1" ht="15.75">
      <c r="A355" s="61" t="s">
        <v>752</v>
      </c>
      <c r="B355" s="62" t="s">
        <v>750</v>
      </c>
      <c r="C355" s="62" t="s">
        <v>751</v>
      </c>
      <c r="D355" s="62" t="s">
        <v>753</v>
      </c>
      <c r="E355" s="164">
        <v>20739000</v>
      </c>
      <c r="F355" s="164">
        <v>42529000</v>
      </c>
    </row>
    <row r="356" spans="1:6" ht="15.75">
      <c r="A356" s="148" t="s">
        <v>277</v>
      </c>
      <c r="B356" s="210"/>
      <c r="C356" s="210"/>
      <c r="D356" s="210"/>
      <c r="E356" s="169">
        <f>E17+E78+E84+E97+E141+E161+E259+E284+E328+E337+E348+E155+E354</f>
        <v>1946053894.5899997</v>
      </c>
      <c r="F356" s="169">
        <f>F17+F78+F84+F97+F141+F161+F259+F284+F328+F337+F348+F155+F354</f>
        <v>1965456336.62</v>
      </c>
    </row>
    <row r="357" spans="1:6" ht="15.75">
      <c r="A357" s="150"/>
      <c r="B357" s="212"/>
      <c r="C357" s="212"/>
      <c r="D357" s="212"/>
      <c r="E357" s="223"/>
      <c r="F357" s="224"/>
    </row>
    <row r="358" spans="1:5" ht="15.75">
      <c r="A358" s="368" t="s">
        <v>931</v>
      </c>
      <c r="B358" s="368"/>
      <c r="C358" s="368"/>
      <c r="D358" s="368"/>
      <c r="E358" s="368"/>
    </row>
    <row r="359" spans="2:4" ht="15.75">
      <c r="B359" s="214"/>
      <c r="C359" s="214"/>
      <c r="D359" s="214"/>
    </row>
    <row r="360" spans="2:6" ht="15.75">
      <c r="B360" s="145"/>
      <c r="C360" s="145"/>
      <c r="D360" s="145"/>
      <c r="E360" s="224"/>
      <c r="F360" s="172"/>
    </row>
    <row r="361" spans="2:5" ht="15.75">
      <c r="B361" s="145"/>
      <c r="C361" s="145"/>
      <c r="D361" s="145"/>
      <c r="E361" s="177"/>
    </row>
    <row r="362" spans="2:5" ht="15.75">
      <c r="B362" s="145"/>
      <c r="C362" s="145"/>
      <c r="D362" s="145"/>
      <c r="E362" s="226"/>
    </row>
    <row r="363" spans="2:5" ht="15.75">
      <c r="B363" s="145"/>
      <c r="C363" s="145"/>
      <c r="D363" s="145"/>
      <c r="E363" s="226"/>
    </row>
    <row r="364" spans="2:5" ht="15.75">
      <c r="B364" s="145"/>
      <c r="C364" s="145"/>
      <c r="D364" s="145"/>
      <c r="E364" s="171"/>
    </row>
    <row r="365" spans="2:5" ht="15.75">
      <c r="B365" s="145"/>
      <c r="C365" s="145"/>
      <c r="D365" s="145"/>
      <c r="E365" s="171"/>
    </row>
    <row r="366" spans="2:5" ht="15.75">
      <c r="B366" s="145"/>
      <c r="C366" s="145"/>
      <c r="D366" s="145"/>
      <c r="E366" s="171"/>
    </row>
    <row r="367" spans="2:5" ht="15.75">
      <c r="B367" s="145"/>
      <c r="C367" s="145"/>
      <c r="D367" s="145"/>
      <c r="E367" s="171"/>
    </row>
    <row r="368" spans="2:5" ht="15.75">
      <c r="B368" s="145"/>
      <c r="C368" s="145"/>
      <c r="D368" s="145"/>
      <c r="E368" s="171"/>
    </row>
    <row r="369" spans="2:5" ht="15.75">
      <c r="B369" s="145"/>
      <c r="C369" s="145"/>
      <c r="D369" s="145"/>
      <c r="E369" s="171"/>
    </row>
    <row r="370" spans="2:5" ht="15.75">
      <c r="B370" s="214"/>
      <c r="C370" s="214"/>
      <c r="D370" s="214"/>
      <c r="E370" s="227"/>
    </row>
    <row r="371" spans="2:4" ht="15.75">
      <c r="B371" s="214"/>
      <c r="C371" s="214"/>
      <c r="D371" s="214"/>
    </row>
    <row r="372" spans="2:4" ht="15.75">
      <c r="B372" s="214"/>
      <c r="C372" s="214"/>
      <c r="D372" s="214"/>
    </row>
    <row r="373" spans="2:4" ht="15.75">
      <c r="B373" s="214"/>
      <c r="C373" s="214"/>
      <c r="D373" s="214"/>
    </row>
    <row r="374" spans="2:4" ht="15.75">
      <c r="B374" s="214"/>
      <c r="C374" s="214"/>
      <c r="D374" s="214"/>
    </row>
    <row r="375" spans="2:4" ht="15.75">
      <c r="B375" s="214"/>
      <c r="C375" s="214"/>
      <c r="D375" s="214"/>
    </row>
    <row r="376" spans="2:4" ht="15.75">
      <c r="B376" s="214"/>
      <c r="C376" s="214"/>
      <c r="D376" s="214"/>
    </row>
    <row r="377" spans="2:4" ht="15.75">
      <c r="B377" s="214"/>
      <c r="C377" s="214"/>
      <c r="D377" s="214"/>
    </row>
    <row r="378" spans="2:4" ht="15.75">
      <c r="B378" s="214"/>
      <c r="C378" s="214"/>
      <c r="D378" s="214"/>
    </row>
    <row r="379" spans="2:4" ht="15.75">
      <c r="B379" s="214"/>
      <c r="C379" s="214"/>
      <c r="D379" s="214"/>
    </row>
    <row r="380" spans="2:4" ht="15.75">
      <c r="B380" s="214"/>
      <c r="C380" s="214"/>
      <c r="D380" s="214"/>
    </row>
    <row r="381" spans="2:4" ht="15.75">
      <c r="B381" s="214"/>
      <c r="C381" s="214"/>
      <c r="D381" s="214"/>
    </row>
    <row r="382" spans="2:4" ht="15.75">
      <c r="B382" s="214"/>
      <c r="C382" s="214"/>
      <c r="D382" s="214"/>
    </row>
    <row r="383" spans="2:4" ht="15.75">
      <c r="B383" s="214"/>
      <c r="C383" s="214"/>
      <c r="D383" s="214"/>
    </row>
    <row r="384" spans="2:4" ht="15.75">
      <c r="B384" s="214"/>
      <c r="C384" s="214"/>
      <c r="D384" s="214"/>
    </row>
    <row r="385" spans="2:4" ht="15.75">
      <c r="B385" s="214"/>
      <c r="C385" s="214"/>
      <c r="D385" s="214"/>
    </row>
    <row r="386" spans="2:4" ht="15.75">
      <c r="B386" s="214"/>
      <c r="C386" s="214"/>
      <c r="D386" s="214"/>
    </row>
    <row r="387" spans="2:4" ht="15.75">
      <c r="B387" s="214"/>
      <c r="C387" s="214"/>
      <c r="D387" s="214"/>
    </row>
    <row r="388" spans="2:4" ht="15.75">
      <c r="B388" s="214"/>
      <c r="C388" s="214"/>
      <c r="D388" s="214"/>
    </row>
    <row r="389" spans="2:4" ht="15.75">
      <c r="B389" s="214"/>
      <c r="C389" s="214"/>
      <c r="D389" s="214"/>
    </row>
    <row r="390" spans="2:4" ht="15.75">
      <c r="B390" s="214"/>
      <c r="C390" s="214"/>
      <c r="D390" s="214"/>
    </row>
    <row r="391" spans="2:4" ht="15.75">
      <c r="B391" s="214"/>
      <c r="C391" s="214"/>
      <c r="D391" s="214"/>
    </row>
    <row r="392" spans="2:4" ht="15.75">
      <c r="B392" s="214"/>
      <c r="C392" s="214"/>
      <c r="D392" s="214"/>
    </row>
    <row r="393" spans="2:4" ht="15.75">
      <c r="B393" s="214"/>
      <c r="C393" s="214"/>
      <c r="D393" s="214"/>
    </row>
    <row r="394" spans="2:4" ht="15.75">
      <c r="B394" s="214"/>
      <c r="C394" s="214"/>
      <c r="D394" s="214"/>
    </row>
    <row r="395" spans="2:4" ht="15.75">
      <c r="B395" s="214"/>
      <c r="C395" s="214"/>
      <c r="D395" s="214"/>
    </row>
    <row r="396" spans="2:4" ht="15.75">
      <c r="B396" s="214"/>
      <c r="C396" s="214"/>
      <c r="D396" s="214"/>
    </row>
    <row r="397" spans="2:4" ht="15.75">
      <c r="B397" s="214"/>
      <c r="C397" s="214"/>
      <c r="D397" s="214"/>
    </row>
    <row r="398" spans="2:4" ht="15.75">
      <c r="B398" s="214"/>
      <c r="C398" s="214"/>
      <c r="D398" s="214"/>
    </row>
    <row r="399" spans="2:4" ht="15.75">
      <c r="B399" s="214"/>
      <c r="C399" s="214"/>
      <c r="D399" s="214"/>
    </row>
    <row r="400" spans="2:4" ht="15.75">
      <c r="B400" s="214"/>
      <c r="C400" s="214"/>
      <c r="D400" s="214"/>
    </row>
    <row r="401" spans="2:4" ht="15.75">
      <c r="B401" s="214"/>
      <c r="C401" s="214"/>
      <c r="D401" s="214"/>
    </row>
    <row r="402" spans="2:4" ht="15.75">
      <c r="B402" s="214"/>
      <c r="C402" s="214"/>
      <c r="D402" s="214"/>
    </row>
    <row r="403" spans="2:4" ht="15.75">
      <c r="B403" s="214"/>
      <c r="C403" s="214"/>
      <c r="D403" s="214"/>
    </row>
    <row r="404" spans="2:4" ht="15.75">
      <c r="B404" s="214"/>
      <c r="C404" s="214"/>
      <c r="D404" s="214"/>
    </row>
    <row r="405" spans="2:4" ht="15.75">
      <c r="B405" s="214"/>
      <c r="C405" s="214"/>
      <c r="D405" s="214"/>
    </row>
    <row r="408" spans="2:4" ht="15.75">
      <c r="B408" s="145"/>
      <c r="C408" s="145"/>
      <c r="D408" s="145"/>
    </row>
    <row r="409" spans="2:4" ht="15.75">
      <c r="B409" s="145"/>
      <c r="C409" s="145"/>
      <c r="D409" s="145"/>
    </row>
    <row r="410" spans="2:4" ht="15.75">
      <c r="B410" s="145"/>
      <c r="C410" s="145"/>
      <c r="D410" s="145"/>
    </row>
    <row r="411" spans="2:4" ht="15.75">
      <c r="B411" s="145"/>
      <c r="C411" s="145"/>
      <c r="D411" s="145"/>
    </row>
    <row r="412" spans="2:4" ht="15.75">
      <c r="B412" s="145"/>
      <c r="C412" s="145"/>
      <c r="D412" s="145"/>
    </row>
    <row r="413" spans="2:4" ht="15.75">
      <c r="B413" s="145"/>
      <c r="C413" s="145"/>
      <c r="D413" s="145"/>
    </row>
    <row r="414" spans="2:4" ht="15.75">
      <c r="B414" s="145"/>
      <c r="C414" s="145"/>
      <c r="D414" s="145"/>
    </row>
    <row r="415" spans="2:4" ht="15.75">
      <c r="B415" s="145"/>
      <c r="C415" s="145"/>
      <c r="D415" s="145"/>
    </row>
    <row r="416" spans="2:4" ht="15.75">
      <c r="B416" s="145"/>
      <c r="C416" s="145"/>
      <c r="D416" s="145"/>
    </row>
    <row r="417" spans="2:4" ht="15.75">
      <c r="B417" s="145"/>
      <c r="C417" s="145"/>
      <c r="D417" s="145"/>
    </row>
    <row r="418" spans="2:4" ht="15.75">
      <c r="B418" s="145"/>
      <c r="C418" s="145"/>
      <c r="D418" s="145"/>
    </row>
    <row r="419" spans="2:4" ht="15.75">
      <c r="B419" s="145"/>
      <c r="C419" s="145"/>
      <c r="D419" s="145"/>
    </row>
    <row r="420" spans="2:4" ht="15.75">
      <c r="B420" s="145"/>
      <c r="C420" s="145"/>
      <c r="D420" s="145"/>
    </row>
    <row r="421" spans="2:4" ht="15.75">
      <c r="B421" s="145"/>
      <c r="C421" s="145"/>
      <c r="D421" s="145"/>
    </row>
    <row r="422" spans="2:4" ht="15.75">
      <c r="B422" s="145"/>
      <c r="C422" s="145"/>
      <c r="D422" s="145"/>
    </row>
    <row r="423" spans="2:4" ht="15.75">
      <c r="B423" s="145"/>
      <c r="C423" s="145"/>
      <c r="D423" s="145"/>
    </row>
    <row r="424" spans="2:4" ht="15.75">
      <c r="B424" s="145"/>
      <c r="C424" s="145"/>
      <c r="D424" s="145"/>
    </row>
    <row r="425" spans="2:4" ht="15.75">
      <c r="B425" s="145"/>
      <c r="C425" s="145"/>
      <c r="D425" s="145"/>
    </row>
    <row r="426" spans="2:4" ht="15.75">
      <c r="B426" s="145"/>
      <c r="C426" s="145"/>
      <c r="D426" s="145"/>
    </row>
    <row r="427" spans="2:4" ht="15.75">
      <c r="B427" s="145"/>
      <c r="C427" s="145"/>
      <c r="D427" s="145"/>
    </row>
    <row r="428" spans="2:4" ht="15.75">
      <c r="B428" s="145"/>
      <c r="C428" s="145"/>
      <c r="D428" s="145"/>
    </row>
    <row r="429" spans="2:4" ht="15.75">
      <c r="B429" s="145"/>
      <c r="C429" s="145"/>
      <c r="D429" s="145"/>
    </row>
    <row r="430" spans="2:4" ht="15.75">
      <c r="B430" s="145"/>
      <c r="C430" s="145"/>
      <c r="D430" s="145"/>
    </row>
    <row r="431" spans="2:4" ht="15.75">
      <c r="B431" s="145"/>
      <c r="C431" s="145"/>
      <c r="D431" s="145"/>
    </row>
    <row r="432" spans="2:4" ht="15.75">
      <c r="B432" s="145"/>
      <c r="C432" s="145"/>
      <c r="D432" s="145"/>
    </row>
    <row r="433" spans="2:4" ht="15.75">
      <c r="B433" s="145"/>
      <c r="C433" s="145"/>
      <c r="D433" s="145"/>
    </row>
    <row r="434" spans="2:4" ht="15.75">
      <c r="B434" s="145"/>
      <c r="C434" s="145"/>
      <c r="D434" s="145"/>
    </row>
    <row r="435" spans="2:4" ht="15.75">
      <c r="B435" s="145"/>
      <c r="C435" s="145"/>
      <c r="D435" s="145"/>
    </row>
    <row r="436" spans="2:4" ht="15.75">
      <c r="B436" s="145"/>
      <c r="C436" s="145"/>
      <c r="D436" s="145"/>
    </row>
    <row r="437" spans="2:4" ht="15.75">
      <c r="B437" s="145"/>
      <c r="C437" s="145"/>
      <c r="D437" s="145"/>
    </row>
    <row r="438" spans="2:4" ht="15.75">
      <c r="B438" s="145"/>
      <c r="C438" s="145"/>
      <c r="D438" s="145"/>
    </row>
    <row r="439" spans="2:4" ht="15.75">
      <c r="B439" s="145"/>
      <c r="C439" s="145"/>
      <c r="D439" s="145"/>
    </row>
    <row r="440" spans="2:4" ht="15.75">
      <c r="B440" s="145"/>
      <c r="C440" s="145"/>
      <c r="D440" s="145"/>
    </row>
    <row r="441" spans="2:4" ht="15.75">
      <c r="B441" s="145"/>
      <c r="C441" s="145"/>
      <c r="D441" s="145"/>
    </row>
    <row r="442" spans="2:4" ht="15.75">
      <c r="B442" s="145"/>
      <c r="C442" s="145"/>
      <c r="D442" s="145"/>
    </row>
    <row r="443" spans="2:4" ht="15.75">
      <c r="B443" s="145"/>
      <c r="C443" s="145"/>
      <c r="D443" s="145"/>
    </row>
    <row r="444" spans="2:4" ht="15.75">
      <c r="B444" s="145"/>
      <c r="C444" s="145"/>
      <c r="D444" s="145"/>
    </row>
    <row r="445" spans="2:4" ht="15.75">
      <c r="B445" s="145"/>
      <c r="C445" s="145"/>
      <c r="D445" s="145"/>
    </row>
    <row r="446" spans="2:4" ht="15.75">
      <c r="B446" s="145"/>
      <c r="C446" s="145"/>
      <c r="D446" s="145"/>
    </row>
    <row r="447" spans="2:4" ht="15.75">
      <c r="B447" s="145"/>
      <c r="C447" s="145"/>
      <c r="D447" s="145"/>
    </row>
    <row r="448" spans="2:4" ht="15.75">
      <c r="B448" s="145"/>
      <c r="C448" s="145"/>
      <c r="D448" s="145"/>
    </row>
    <row r="449" spans="2:4" ht="15.75">
      <c r="B449" s="145"/>
      <c r="C449" s="145"/>
      <c r="D449" s="145"/>
    </row>
    <row r="450" spans="2:4" ht="15.75">
      <c r="B450" s="145"/>
      <c r="C450" s="145"/>
      <c r="D450" s="145"/>
    </row>
    <row r="451" spans="2:4" ht="15.75">
      <c r="B451" s="145"/>
      <c r="C451" s="145"/>
      <c r="D451" s="145"/>
    </row>
    <row r="452" spans="2:4" ht="15.75">
      <c r="B452" s="145"/>
      <c r="C452" s="145"/>
      <c r="D452" s="145"/>
    </row>
    <row r="453" spans="2:4" ht="15.75">
      <c r="B453" s="145"/>
      <c r="C453" s="145"/>
      <c r="D453" s="145"/>
    </row>
    <row r="454" spans="2:4" ht="15.75">
      <c r="B454" s="145"/>
      <c r="C454" s="145"/>
      <c r="D454" s="145"/>
    </row>
    <row r="455" spans="2:4" ht="15.75">
      <c r="B455" s="145"/>
      <c r="C455" s="145"/>
      <c r="D455" s="145"/>
    </row>
    <row r="456" spans="2:4" ht="15.75">
      <c r="B456" s="145"/>
      <c r="C456" s="145"/>
      <c r="D456" s="145"/>
    </row>
    <row r="457" spans="2:4" ht="15.75">
      <c r="B457" s="145"/>
      <c r="C457" s="145"/>
      <c r="D457" s="145"/>
    </row>
    <row r="458" spans="2:4" ht="15.75">
      <c r="B458" s="145"/>
      <c r="C458" s="145"/>
      <c r="D458" s="145"/>
    </row>
    <row r="459" spans="2:4" ht="15.75">
      <c r="B459" s="145"/>
      <c r="C459" s="145"/>
      <c r="D459" s="145"/>
    </row>
    <row r="460" spans="2:4" ht="15.75">
      <c r="B460" s="145"/>
      <c r="C460" s="145"/>
      <c r="D460" s="145"/>
    </row>
    <row r="461" spans="2:4" ht="15.75">
      <c r="B461" s="145"/>
      <c r="C461" s="145"/>
      <c r="D461" s="145"/>
    </row>
    <row r="462" spans="2:4" ht="15.75">
      <c r="B462" s="145"/>
      <c r="C462" s="145"/>
      <c r="D462" s="145"/>
    </row>
    <row r="463" spans="2:4" ht="15.75">
      <c r="B463" s="145"/>
      <c r="C463" s="145"/>
      <c r="D463" s="145"/>
    </row>
    <row r="464" spans="2:4" ht="15.75">
      <c r="B464" s="145"/>
      <c r="C464" s="145"/>
      <c r="D464" s="145"/>
    </row>
    <row r="465" spans="2:4" ht="15.75">
      <c r="B465" s="145"/>
      <c r="C465" s="145"/>
      <c r="D465" s="145"/>
    </row>
    <row r="466" spans="2:4" ht="15.75">
      <c r="B466" s="145"/>
      <c r="C466" s="145"/>
      <c r="D466" s="145"/>
    </row>
    <row r="467" spans="2:4" ht="15.75">
      <c r="B467" s="145"/>
      <c r="C467" s="145"/>
      <c r="D467" s="145"/>
    </row>
    <row r="468" spans="2:4" ht="15.75">
      <c r="B468" s="145"/>
      <c r="C468" s="145"/>
      <c r="D468" s="145"/>
    </row>
    <row r="469" spans="2:4" ht="15.75">
      <c r="B469" s="145"/>
      <c r="C469" s="145"/>
      <c r="D469" s="145"/>
    </row>
    <row r="470" spans="2:4" ht="15.75">
      <c r="B470" s="145"/>
      <c r="C470" s="145"/>
      <c r="D470" s="145"/>
    </row>
    <row r="471" spans="2:4" ht="15.75">
      <c r="B471" s="145"/>
      <c r="C471" s="145"/>
      <c r="D471" s="145"/>
    </row>
    <row r="472" spans="2:4" ht="15.75">
      <c r="B472" s="145"/>
      <c r="C472" s="145"/>
      <c r="D472" s="145"/>
    </row>
    <row r="473" spans="2:4" ht="15.75">
      <c r="B473" s="145"/>
      <c r="C473" s="145"/>
      <c r="D473" s="145"/>
    </row>
    <row r="474" spans="2:4" ht="15.75">
      <c r="B474" s="145"/>
      <c r="C474" s="145"/>
      <c r="D474" s="145"/>
    </row>
    <row r="475" spans="2:4" ht="15.75">
      <c r="B475" s="145"/>
      <c r="C475" s="145"/>
      <c r="D475" s="145"/>
    </row>
    <row r="476" spans="2:4" ht="15.75">
      <c r="B476" s="145"/>
      <c r="C476" s="145"/>
      <c r="D476" s="145"/>
    </row>
    <row r="477" spans="2:4" ht="15.75">
      <c r="B477" s="145"/>
      <c r="C477" s="145"/>
      <c r="D477" s="145"/>
    </row>
    <row r="478" spans="2:4" ht="15.75">
      <c r="B478" s="145"/>
      <c r="C478" s="145"/>
      <c r="D478" s="145"/>
    </row>
    <row r="479" spans="2:4" ht="15.75">
      <c r="B479" s="145"/>
      <c r="C479" s="145"/>
      <c r="D479" s="145"/>
    </row>
    <row r="480" spans="2:4" ht="15.75">
      <c r="B480" s="145"/>
      <c r="C480" s="145"/>
      <c r="D480" s="145"/>
    </row>
    <row r="481" spans="2:4" ht="15.75">
      <c r="B481" s="145"/>
      <c r="C481" s="145"/>
      <c r="D481" s="145"/>
    </row>
    <row r="482" spans="2:4" ht="15.75">
      <c r="B482" s="145"/>
      <c r="C482" s="145"/>
      <c r="D482" s="145"/>
    </row>
    <row r="483" spans="2:4" ht="15.75">
      <c r="B483" s="145"/>
      <c r="C483" s="145"/>
      <c r="D483" s="145"/>
    </row>
    <row r="484" spans="2:4" ht="15.75">
      <c r="B484" s="145"/>
      <c r="C484" s="145"/>
      <c r="D484" s="145"/>
    </row>
    <row r="485" spans="2:4" ht="15.75">
      <c r="B485" s="145"/>
      <c r="C485" s="145"/>
      <c r="D485" s="145"/>
    </row>
    <row r="486" spans="2:4" ht="15.75">
      <c r="B486" s="145"/>
      <c r="C486" s="145"/>
      <c r="D486" s="145"/>
    </row>
    <row r="487" spans="2:4" ht="15.75">
      <c r="B487" s="145"/>
      <c r="C487" s="145"/>
      <c r="D487" s="145"/>
    </row>
    <row r="488" spans="2:4" ht="15.75">
      <c r="B488" s="145"/>
      <c r="C488" s="145"/>
      <c r="D488" s="145"/>
    </row>
    <row r="489" spans="2:4" ht="15.75">
      <c r="B489" s="145"/>
      <c r="C489" s="145"/>
      <c r="D489" s="145"/>
    </row>
    <row r="490" spans="2:4" ht="15.75">
      <c r="B490" s="145"/>
      <c r="C490" s="145"/>
      <c r="D490" s="145"/>
    </row>
    <row r="491" spans="2:4" ht="15.75">
      <c r="B491" s="145"/>
      <c r="C491" s="145"/>
      <c r="D491" s="145"/>
    </row>
    <row r="492" spans="2:4" ht="15.75">
      <c r="B492" s="145"/>
      <c r="C492" s="145"/>
      <c r="D492" s="145"/>
    </row>
    <row r="493" spans="2:4" ht="15.75">
      <c r="B493" s="145"/>
      <c r="C493" s="145"/>
      <c r="D493" s="145"/>
    </row>
    <row r="494" spans="2:4" ht="15.75">
      <c r="B494" s="145"/>
      <c r="C494" s="145"/>
      <c r="D494" s="145"/>
    </row>
    <row r="495" spans="2:4" ht="15.75">
      <c r="B495" s="145"/>
      <c r="C495" s="145"/>
      <c r="D495" s="145"/>
    </row>
    <row r="496" spans="2:4" ht="15.75">
      <c r="B496" s="145"/>
      <c r="C496" s="145"/>
      <c r="D496" s="145"/>
    </row>
    <row r="497" spans="2:4" ht="15.75">
      <c r="B497" s="145"/>
      <c r="C497" s="145"/>
      <c r="D497" s="145"/>
    </row>
    <row r="498" spans="2:4" ht="15.75">
      <c r="B498" s="145"/>
      <c r="C498" s="145"/>
      <c r="D498" s="145"/>
    </row>
    <row r="499" spans="2:4" ht="15.75">
      <c r="B499" s="145"/>
      <c r="C499" s="145"/>
      <c r="D499" s="145"/>
    </row>
    <row r="500" spans="2:4" ht="15.75">
      <c r="B500" s="145"/>
      <c r="C500" s="145"/>
      <c r="D500" s="145"/>
    </row>
    <row r="501" spans="2:4" ht="15.75">
      <c r="B501" s="145"/>
      <c r="C501" s="145"/>
      <c r="D501" s="145"/>
    </row>
    <row r="502" spans="2:4" ht="15.75">
      <c r="B502" s="145"/>
      <c r="C502" s="145"/>
      <c r="D502" s="145"/>
    </row>
    <row r="503" spans="2:4" ht="15.75">
      <c r="B503" s="145"/>
      <c r="C503" s="145"/>
      <c r="D503" s="145"/>
    </row>
    <row r="504" spans="2:4" ht="15.75">
      <c r="B504" s="145"/>
      <c r="C504" s="145"/>
      <c r="D504" s="145"/>
    </row>
    <row r="505" spans="2:4" ht="15.75">
      <c r="B505" s="145"/>
      <c r="C505" s="145"/>
      <c r="D505" s="145"/>
    </row>
    <row r="506" spans="2:4" ht="15.75">
      <c r="B506" s="145"/>
      <c r="C506" s="145"/>
      <c r="D506" s="145"/>
    </row>
    <row r="507" spans="2:4" ht="15.75">
      <c r="B507" s="145"/>
      <c r="C507" s="145"/>
      <c r="D507" s="145"/>
    </row>
    <row r="508" spans="2:4" ht="15.75">
      <c r="B508" s="145"/>
      <c r="C508" s="145"/>
      <c r="D508" s="145"/>
    </row>
    <row r="509" spans="2:4" ht="15.75">
      <c r="B509" s="145"/>
      <c r="C509" s="145"/>
      <c r="D509" s="145"/>
    </row>
    <row r="510" spans="2:4" ht="15.75">
      <c r="B510" s="145"/>
      <c r="C510" s="145"/>
      <c r="D510" s="145"/>
    </row>
    <row r="511" spans="2:4" ht="15.75">
      <c r="B511" s="145"/>
      <c r="C511" s="145"/>
      <c r="D511" s="145"/>
    </row>
    <row r="512" spans="2:4" ht="15.75">
      <c r="B512" s="145"/>
      <c r="C512" s="145"/>
      <c r="D512" s="145"/>
    </row>
    <row r="513" spans="2:4" ht="15.75">
      <c r="B513" s="145"/>
      <c r="C513" s="145"/>
      <c r="D513" s="145"/>
    </row>
    <row r="514" spans="2:4" ht="15.75">
      <c r="B514" s="145"/>
      <c r="C514" s="145"/>
      <c r="D514" s="145"/>
    </row>
    <row r="515" spans="2:4" ht="15.75">
      <c r="B515" s="145"/>
      <c r="C515" s="145"/>
      <c r="D515" s="145"/>
    </row>
    <row r="516" spans="2:4" ht="15.75">
      <c r="B516" s="145"/>
      <c r="C516" s="145"/>
      <c r="D516" s="145"/>
    </row>
    <row r="517" spans="2:4" ht="15.75">
      <c r="B517" s="145"/>
      <c r="C517" s="145"/>
      <c r="D517" s="145"/>
    </row>
    <row r="518" spans="2:4" ht="15.75">
      <c r="B518" s="145"/>
      <c r="C518" s="145"/>
      <c r="D518" s="145"/>
    </row>
    <row r="519" spans="2:4" ht="15.75">
      <c r="B519" s="145"/>
      <c r="C519" s="145"/>
      <c r="D519" s="145"/>
    </row>
    <row r="520" spans="2:4" ht="15.75">
      <c r="B520" s="145"/>
      <c r="C520" s="145"/>
      <c r="D520" s="145"/>
    </row>
    <row r="521" spans="2:4" ht="15.75">
      <c r="B521" s="145"/>
      <c r="C521" s="145"/>
      <c r="D521" s="145"/>
    </row>
    <row r="522" spans="2:4" ht="15.75">
      <c r="B522" s="145"/>
      <c r="C522" s="145"/>
      <c r="D522" s="145"/>
    </row>
    <row r="523" spans="2:4" ht="15.75">
      <c r="B523" s="145"/>
      <c r="C523" s="145"/>
      <c r="D523" s="145"/>
    </row>
    <row r="524" spans="2:4" ht="15.75">
      <c r="B524" s="145"/>
      <c r="C524" s="145"/>
      <c r="D524" s="145"/>
    </row>
    <row r="525" spans="2:4" ht="15.75">
      <c r="B525" s="145"/>
      <c r="C525" s="145"/>
      <c r="D525" s="145"/>
    </row>
    <row r="526" spans="2:4" ht="15.75">
      <c r="B526" s="145"/>
      <c r="C526" s="145"/>
      <c r="D526" s="145"/>
    </row>
    <row r="527" spans="2:4" ht="15.75">
      <c r="B527" s="145"/>
      <c r="C527" s="145"/>
      <c r="D527" s="145"/>
    </row>
    <row r="528" spans="2:4" ht="15.75">
      <c r="B528" s="145"/>
      <c r="C528" s="145"/>
      <c r="D528" s="145"/>
    </row>
    <row r="529" spans="2:4" ht="15.75">
      <c r="B529" s="145"/>
      <c r="C529" s="145"/>
      <c r="D529" s="145"/>
    </row>
    <row r="530" spans="2:4" ht="15.75">
      <c r="B530" s="145"/>
      <c r="C530" s="145"/>
      <c r="D530" s="145"/>
    </row>
    <row r="531" spans="2:4" ht="15.75">
      <c r="B531" s="145"/>
      <c r="C531" s="145"/>
      <c r="D531" s="145"/>
    </row>
    <row r="532" spans="2:4" ht="15.75">
      <c r="B532" s="145"/>
      <c r="C532" s="145"/>
      <c r="D532" s="145"/>
    </row>
    <row r="533" spans="2:4" ht="15.75">
      <c r="B533" s="145"/>
      <c r="C533" s="145"/>
      <c r="D533" s="145"/>
    </row>
    <row r="534" spans="2:4" ht="15.75">
      <c r="B534" s="145"/>
      <c r="C534" s="145"/>
      <c r="D534" s="145"/>
    </row>
    <row r="535" spans="2:4" ht="15.75">
      <c r="B535" s="145"/>
      <c r="C535" s="145"/>
      <c r="D535" s="145"/>
    </row>
    <row r="536" spans="2:4" ht="15.75">
      <c r="B536" s="145"/>
      <c r="C536" s="145"/>
      <c r="D536" s="145"/>
    </row>
    <row r="537" spans="2:4" ht="15.75">
      <c r="B537" s="145"/>
      <c r="C537" s="145"/>
      <c r="D537" s="145"/>
    </row>
    <row r="538" spans="2:4" ht="15.75">
      <c r="B538" s="145"/>
      <c r="C538" s="145"/>
      <c r="D538" s="145"/>
    </row>
    <row r="539" spans="2:4" ht="15.75">
      <c r="B539" s="145"/>
      <c r="C539" s="145"/>
      <c r="D539" s="145"/>
    </row>
    <row r="540" spans="2:4" ht="15.75">
      <c r="B540" s="145"/>
      <c r="C540" s="145"/>
      <c r="D540" s="145"/>
    </row>
    <row r="541" spans="2:4" ht="15.75">
      <c r="B541" s="145"/>
      <c r="C541" s="145"/>
      <c r="D541" s="145"/>
    </row>
    <row r="542" spans="2:4" ht="15.75">
      <c r="B542" s="145"/>
      <c r="C542" s="145"/>
      <c r="D542" s="145"/>
    </row>
    <row r="543" spans="2:4" ht="15.75">
      <c r="B543" s="145"/>
      <c r="C543" s="145"/>
      <c r="D543" s="145"/>
    </row>
    <row r="544" spans="2:4" ht="15.75">
      <c r="B544" s="145"/>
      <c r="C544" s="145"/>
      <c r="D544" s="145"/>
    </row>
    <row r="545" spans="2:4" ht="15.75">
      <c r="B545" s="145"/>
      <c r="C545" s="145"/>
      <c r="D545" s="145"/>
    </row>
    <row r="546" spans="2:4" ht="15.75">
      <c r="B546" s="145"/>
      <c r="C546" s="145"/>
      <c r="D546" s="145"/>
    </row>
    <row r="547" spans="2:4" ht="15.75">
      <c r="B547" s="145"/>
      <c r="C547" s="145"/>
      <c r="D547" s="145"/>
    </row>
    <row r="548" spans="2:4" ht="15.75">
      <c r="B548" s="145"/>
      <c r="C548" s="145"/>
      <c r="D548" s="145"/>
    </row>
    <row r="549" spans="2:4" ht="15.75">
      <c r="B549" s="145"/>
      <c r="C549" s="145"/>
      <c r="D549" s="145"/>
    </row>
    <row r="550" spans="2:4" ht="15.75">
      <c r="B550" s="145"/>
      <c r="C550" s="145"/>
      <c r="D550" s="145"/>
    </row>
    <row r="551" spans="2:4" ht="15.75">
      <c r="B551" s="145"/>
      <c r="C551" s="145"/>
      <c r="D551" s="145"/>
    </row>
    <row r="552" spans="2:4" ht="15.75">
      <c r="B552" s="145"/>
      <c r="C552" s="145"/>
      <c r="D552" s="145"/>
    </row>
    <row r="553" spans="2:4" ht="15.75">
      <c r="B553" s="145"/>
      <c r="C553" s="145"/>
      <c r="D553" s="145"/>
    </row>
    <row r="554" spans="2:4" ht="15.75">
      <c r="B554" s="145"/>
      <c r="C554" s="145"/>
      <c r="D554" s="145"/>
    </row>
    <row r="555" spans="2:4" ht="15.75">
      <c r="B555" s="145"/>
      <c r="C555" s="145"/>
      <c r="D555" s="145"/>
    </row>
    <row r="556" spans="2:4" ht="15.75">
      <c r="B556" s="145"/>
      <c r="C556" s="145"/>
      <c r="D556" s="145"/>
    </row>
    <row r="557" spans="2:4" ht="15.75">
      <c r="B557" s="145"/>
      <c r="C557" s="145"/>
      <c r="D557" s="145"/>
    </row>
    <row r="558" spans="2:4" ht="15.75">
      <c r="B558" s="145"/>
      <c r="C558" s="145"/>
      <c r="D558" s="145"/>
    </row>
    <row r="559" spans="2:4" ht="15.75">
      <c r="B559" s="145"/>
      <c r="C559" s="145"/>
      <c r="D559" s="145"/>
    </row>
    <row r="560" spans="2:4" ht="15.75">
      <c r="B560" s="145"/>
      <c r="C560" s="145"/>
      <c r="D560" s="145"/>
    </row>
    <row r="561" spans="2:4" ht="15.75">
      <c r="B561" s="145"/>
      <c r="C561" s="145"/>
      <c r="D561" s="145"/>
    </row>
    <row r="562" spans="2:4" ht="15.75">
      <c r="B562" s="145"/>
      <c r="C562" s="145"/>
      <c r="D562" s="145"/>
    </row>
    <row r="563" spans="2:4" ht="15.75">
      <c r="B563" s="145"/>
      <c r="C563" s="145"/>
      <c r="D563" s="145"/>
    </row>
    <row r="564" spans="2:4" ht="15.75">
      <c r="B564" s="145"/>
      <c r="C564" s="145"/>
      <c r="D564" s="145"/>
    </row>
    <row r="565" spans="2:4" ht="15.75">
      <c r="B565" s="145"/>
      <c r="C565" s="145"/>
      <c r="D565" s="145"/>
    </row>
    <row r="566" spans="2:4" ht="15.75">
      <c r="B566" s="145"/>
      <c r="C566" s="145"/>
      <c r="D566" s="145"/>
    </row>
    <row r="567" spans="2:4" ht="15.75">
      <c r="B567" s="145"/>
      <c r="C567" s="145"/>
      <c r="D567" s="145"/>
    </row>
    <row r="568" spans="2:4" ht="15.75">
      <c r="B568" s="145"/>
      <c r="C568" s="145"/>
      <c r="D568" s="145"/>
    </row>
    <row r="569" spans="2:4" ht="15.75">
      <c r="B569" s="145"/>
      <c r="C569" s="145"/>
      <c r="D569" s="145"/>
    </row>
    <row r="570" spans="2:4" ht="15.75">
      <c r="B570" s="145"/>
      <c r="C570" s="145"/>
      <c r="D570" s="145"/>
    </row>
    <row r="571" spans="2:4" ht="15.75">
      <c r="B571" s="145"/>
      <c r="C571" s="145"/>
      <c r="D571" s="145"/>
    </row>
    <row r="572" spans="2:4" ht="15.75">
      <c r="B572" s="145"/>
      <c r="C572" s="145"/>
      <c r="D572" s="145"/>
    </row>
    <row r="573" spans="2:4" ht="15.75">
      <c r="B573" s="145"/>
      <c r="C573" s="145"/>
      <c r="D573" s="145"/>
    </row>
    <row r="574" spans="2:4" ht="15.75">
      <c r="B574" s="145"/>
      <c r="C574" s="145"/>
      <c r="D574" s="145"/>
    </row>
    <row r="575" spans="2:4" ht="15.75">
      <c r="B575" s="145"/>
      <c r="C575" s="145"/>
      <c r="D575" s="145"/>
    </row>
    <row r="576" spans="2:4" ht="15.75">
      <c r="B576" s="145"/>
      <c r="C576" s="145"/>
      <c r="D576" s="145"/>
    </row>
    <row r="577" spans="2:4" ht="15.75">
      <c r="B577" s="145"/>
      <c r="C577" s="145"/>
      <c r="D577" s="145"/>
    </row>
    <row r="578" spans="2:4" ht="15.75">
      <c r="B578" s="145"/>
      <c r="C578" s="145"/>
      <c r="D578" s="145"/>
    </row>
    <row r="579" spans="2:4" ht="15.75">
      <c r="B579" s="145"/>
      <c r="C579" s="145"/>
      <c r="D579" s="145"/>
    </row>
    <row r="580" spans="2:4" ht="15.75">
      <c r="B580" s="145"/>
      <c r="C580" s="145"/>
      <c r="D580" s="145"/>
    </row>
    <row r="581" spans="2:4" ht="15.75">
      <c r="B581" s="145"/>
      <c r="C581" s="145"/>
      <c r="D581" s="145"/>
    </row>
    <row r="582" spans="2:4" ht="15.75">
      <c r="B582" s="145"/>
      <c r="C582" s="145"/>
      <c r="D582" s="145"/>
    </row>
    <row r="583" spans="2:4" ht="15.75">
      <c r="B583" s="145"/>
      <c r="C583" s="145"/>
      <c r="D583" s="145"/>
    </row>
    <row r="584" spans="2:4" ht="15.75">
      <c r="B584" s="145"/>
      <c r="C584" s="145"/>
      <c r="D584" s="145"/>
    </row>
    <row r="585" spans="2:4" ht="15.75">
      <c r="B585" s="145"/>
      <c r="C585" s="145"/>
      <c r="D585" s="145"/>
    </row>
    <row r="586" spans="2:4" ht="15.75">
      <c r="B586" s="145"/>
      <c r="C586" s="145"/>
      <c r="D586" s="145"/>
    </row>
    <row r="587" spans="2:4" ht="15.75">
      <c r="B587" s="145"/>
      <c r="C587" s="145"/>
      <c r="D587" s="145"/>
    </row>
    <row r="588" spans="2:4" ht="15.75">
      <c r="B588" s="145"/>
      <c r="C588" s="145"/>
      <c r="D588" s="145"/>
    </row>
    <row r="589" spans="2:4" ht="15.75">
      <c r="B589" s="145"/>
      <c r="C589" s="145"/>
      <c r="D589" s="145"/>
    </row>
    <row r="590" spans="2:4" ht="15.75">
      <c r="B590" s="145"/>
      <c r="C590" s="145"/>
      <c r="D590" s="145"/>
    </row>
    <row r="591" spans="2:4" ht="15.75">
      <c r="B591" s="145"/>
      <c r="C591" s="145"/>
      <c r="D591" s="145"/>
    </row>
    <row r="592" spans="2:4" ht="15.75">
      <c r="B592" s="145"/>
      <c r="C592" s="145"/>
      <c r="D592" s="145"/>
    </row>
    <row r="593" spans="2:4" ht="15.75">
      <c r="B593" s="145"/>
      <c r="C593" s="145"/>
      <c r="D593" s="145"/>
    </row>
    <row r="594" spans="2:4" ht="15.75">
      <c r="B594" s="145"/>
      <c r="C594" s="145"/>
      <c r="D594" s="145"/>
    </row>
    <row r="595" spans="2:4" ht="15.75">
      <c r="B595" s="145"/>
      <c r="C595" s="145"/>
      <c r="D595" s="145"/>
    </row>
    <row r="596" spans="2:4" ht="15.75">
      <c r="B596" s="145"/>
      <c r="C596" s="145"/>
      <c r="D596" s="145"/>
    </row>
    <row r="597" spans="2:4" ht="15.75">
      <c r="B597" s="145"/>
      <c r="C597" s="145"/>
      <c r="D597" s="145"/>
    </row>
    <row r="598" spans="2:4" ht="15.75">
      <c r="B598" s="145"/>
      <c r="C598" s="145"/>
      <c r="D598" s="145"/>
    </row>
    <row r="599" spans="2:4" ht="15.75">
      <c r="B599" s="145"/>
      <c r="C599" s="145"/>
      <c r="D599" s="145"/>
    </row>
    <row r="600" spans="2:4" ht="15.75">
      <c r="B600" s="145"/>
      <c r="C600" s="145"/>
      <c r="D600" s="145"/>
    </row>
    <row r="601" spans="2:4" ht="15.75">
      <c r="B601" s="145"/>
      <c r="C601" s="145"/>
      <c r="D601" s="145"/>
    </row>
    <row r="602" spans="2:4" ht="15.75">
      <c r="B602" s="145"/>
      <c r="C602" s="145"/>
      <c r="D602" s="145"/>
    </row>
    <row r="603" spans="2:4" ht="15.75">
      <c r="B603" s="145"/>
      <c r="C603" s="145"/>
      <c r="D603" s="145"/>
    </row>
    <row r="604" spans="2:4" ht="15.75">
      <c r="B604" s="145"/>
      <c r="C604" s="145"/>
      <c r="D604" s="145"/>
    </row>
    <row r="605" spans="2:4" ht="15.75">
      <c r="B605" s="145"/>
      <c r="C605" s="145"/>
      <c r="D605" s="145"/>
    </row>
    <row r="606" spans="2:4" ht="15.75">
      <c r="B606" s="145"/>
      <c r="C606" s="145"/>
      <c r="D606" s="145"/>
    </row>
    <row r="607" spans="2:4" ht="15.75">
      <c r="B607" s="145"/>
      <c r="C607" s="145"/>
      <c r="D607" s="145"/>
    </row>
    <row r="608" spans="2:4" ht="15.75">
      <c r="B608" s="145"/>
      <c r="C608" s="145"/>
      <c r="D608" s="145"/>
    </row>
    <row r="609" spans="2:4" ht="15.75">
      <c r="B609" s="145"/>
      <c r="C609" s="145"/>
      <c r="D609" s="145"/>
    </row>
    <row r="610" spans="2:4" ht="15.75">
      <c r="B610" s="145"/>
      <c r="C610" s="145"/>
      <c r="D610" s="145"/>
    </row>
    <row r="611" spans="2:4" ht="15.75">
      <c r="B611" s="145"/>
      <c r="C611" s="145"/>
      <c r="D611" s="145"/>
    </row>
    <row r="612" spans="2:4" ht="15.75">
      <c r="B612" s="145"/>
      <c r="C612" s="145"/>
      <c r="D612" s="145"/>
    </row>
    <row r="613" spans="2:4" ht="15.75">
      <c r="B613" s="145"/>
      <c r="C613" s="145"/>
      <c r="D613" s="145"/>
    </row>
    <row r="614" spans="2:4" ht="15.75">
      <c r="B614" s="145"/>
      <c r="C614" s="145"/>
      <c r="D614" s="145"/>
    </row>
    <row r="615" spans="2:4" ht="15.75">
      <c r="B615" s="145"/>
      <c r="C615" s="145"/>
      <c r="D615" s="145"/>
    </row>
    <row r="616" spans="2:4" ht="15.75">
      <c r="B616" s="145"/>
      <c r="C616" s="145"/>
      <c r="D616" s="145"/>
    </row>
    <row r="617" spans="2:4" ht="15.75">
      <c r="B617" s="145"/>
      <c r="C617" s="145"/>
      <c r="D617" s="145"/>
    </row>
    <row r="618" spans="2:4" ht="15.75">
      <c r="B618" s="145"/>
      <c r="C618" s="145"/>
      <c r="D618" s="145"/>
    </row>
    <row r="619" spans="2:4" ht="15.75">
      <c r="B619" s="145"/>
      <c r="C619" s="145"/>
      <c r="D619" s="145"/>
    </row>
    <row r="620" spans="2:4" ht="15.75">
      <c r="B620" s="145"/>
      <c r="C620" s="145"/>
      <c r="D620" s="145"/>
    </row>
    <row r="621" spans="2:4" ht="15.75">
      <c r="B621" s="145"/>
      <c r="C621" s="145"/>
      <c r="D621" s="145"/>
    </row>
    <row r="622" spans="2:4" ht="15.75">
      <c r="B622" s="145"/>
      <c r="C622" s="145"/>
      <c r="D622" s="145"/>
    </row>
    <row r="623" spans="2:4" ht="15.75">
      <c r="B623" s="145"/>
      <c r="C623" s="145"/>
      <c r="D623" s="145"/>
    </row>
    <row r="624" spans="2:4" ht="15.75">
      <c r="B624" s="145"/>
      <c r="C624" s="145"/>
      <c r="D624" s="145"/>
    </row>
    <row r="625" spans="2:4" ht="15.75">
      <c r="B625" s="145"/>
      <c r="C625" s="145"/>
      <c r="D625" s="145"/>
    </row>
    <row r="626" spans="2:4" ht="15.75">
      <c r="B626" s="145"/>
      <c r="C626" s="145"/>
      <c r="D626" s="145"/>
    </row>
    <row r="627" spans="2:4" ht="15.75">
      <c r="B627" s="145"/>
      <c r="C627" s="145"/>
      <c r="D627" s="145"/>
    </row>
    <row r="628" spans="2:4" ht="15.75">
      <c r="B628" s="145"/>
      <c r="C628" s="145"/>
      <c r="D628" s="145"/>
    </row>
    <row r="629" spans="2:4" ht="15.75">
      <c r="B629" s="145"/>
      <c r="C629" s="145"/>
      <c r="D629" s="145"/>
    </row>
    <row r="630" spans="2:4" ht="15.75">
      <c r="B630" s="145"/>
      <c r="C630" s="145"/>
      <c r="D630" s="145"/>
    </row>
    <row r="631" spans="2:4" ht="15.75">
      <c r="B631" s="145"/>
      <c r="C631" s="145"/>
      <c r="D631" s="145"/>
    </row>
    <row r="632" spans="2:4" ht="15.75">
      <c r="B632" s="145"/>
      <c r="C632" s="145"/>
      <c r="D632" s="145"/>
    </row>
    <row r="633" spans="2:4" ht="15.75">
      <c r="B633" s="145"/>
      <c r="C633" s="145"/>
      <c r="D633" s="145"/>
    </row>
    <row r="634" spans="2:4" ht="15.75">
      <c r="B634" s="145"/>
      <c r="C634" s="145"/>
      <c r="D634" s="145"/>
    </row>
    <row r="635" spans="2:4" ht="15.75">
      <c r="B635" s="145"/>
      <c r="C635" s="145"/>
      <c r="D635" s="145"/>
    </row>
    <row r="636" spans="2:4" ht="15.75">
      <c r="B636" s="145"/>
      <c r="C636" s="145"/>
      <c r="D636" s="145"/>
    </row>
  </sheetData>
  <sheetProtection/>
  <mergeCells count="18">
    <mergeCell ref="E14:F14"/>
    <mergeCell ref="B7:F7"/>
    <mergeCell ref="B1:F1"/>
    <mergeCell ref="B2:F2"/>
    <mergeCell ref="B3:F3"/>
    <mergeCell ref="B4:F4"/>
    <mergeCell ref="B5:F5"/>
    <mergeCell ref="B6:F6"/>
    <mergeCell ref="A358:E358"/>
    <mergeCell ref="B8:F8"/>
    <mergeCell ref="B10:E10"/>
    <mergeCell ref="A11:F11"/>
    <mergeCell ref="A12:E12"/>
    <mergeCell ref="D13:E13"/>
    <mergeCell ref="A14:A15"/>
    <mergeCell ref="B14:B15"/>
    <mergeCell ref="C14:C15"/>
    <mergeCell ref="D14:D15"/>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N570"/>
  <sheetViews>
    <sheetView zoomScale="115" zoomScaleNormal="115" zoomScalePageLayoutView="0" workbookViewId="0" topLeftCell="A380">
      <selection activeCell="D44" sqref="D44"/>
    </sheetView>
  </sheetViews>
  <sheetFormatPr defaultColWidth="9.00390625" defaultRowHeight="12.75"/>
  <cols>
    <col min="1" max="1" width="82.375" style="122" customWidth="1"/>
    <col min="2" max="2" width="16.00390625" style="143" customWidth="1"/>
    <col min="3" max="3" width="4.625" style="195" customWidth="1"/>
    <col min="4" max="4" width="17.00390625" style="219" customWidth="1"/>
    <col min="5" max="5" width="15.75390625" style="145" customWidth="1"/>
    <col min="6" max="6" width="15.25390625" style="145" customWidth="1"/>
    <col min="7" max="7" width="11.00390625" style="145" bestFit="1" customWidth="1"/>
    <col min="8" max="9" width="9.125" style="145" customWidth="1"/>
    <col min="10" max="10" width="18.125" style="145" customWidth="1"/>
    <col min="11" max="11" width="9.125" style="145" customWidth="1"/>
    <col min="12" max="12" width="14.125" style="145" customWidth="1"/>
    <col min="13" max="13" width="9.125" style="145" customWidth="1"/>
    <col min="14" max="14" width="11.00390625" style="145" bestFit="1" customWidth="1"/>
    <col min="15" max="16384" width="9.125" style="145" customWidth="1"/>
  </cols>
  <sheetData>
    <row r="1" spans="1:4" ht="15.75">
      <c r="A1" s="375" t="s">
        <v>767</v>
      </c>
      <c r="B1" s="375"/>
      <c r="C1" s="375"/>
      <c r="D1" s="375"/>
    </row>
    <row r="2" spans="1:4" ht="15.75">
      <c r="A2" s="375" t="s">
        <v>309</v>
      </c>
      <c r="B2" s="375"/>
      <c r="C2" s="375"/>
      <c r="D2" s="375"/>
    </row>
    <row r="3" spans="1:4" ht="15.75">
      <c r="A3" s="375" t="s">
        <v>310</v>
      </c>
      <c r="B3" s="375"/>
      <c r="C3" s="375"/>
      <c r="D3" s="375"/>
    </row>
    <row r="4" spans="1:4" ht="15.75">
      <c r="A4" s="375" t="s">
        <v>308</v>
      </c>
      <c r="B4" s="375"/>
      <c r="C4" s="375"/>
      <c r="D4" s="375"/>
    </row>
    <row r="5" spans="1:4" ht="15.75">
      <c r="A5" s="375" t="s">
        <v>1099</v>
      </c>
      <c r="B5" s="375"/>
      <c r="C5" s="375"/>
      <c r="D5" s="375"/>
    </row>
    <row r="6" spans="1:4" ht="15.75">
      <c r="A6" s="375" t="s">
        <v>1115</v>
      </c>
      <c r="B6" s="362"/>
      <c r="C6" s="362"/>
      <c r="D6" s="362"/>
    </row>
    <row r="7" spans="1:4" ht="15.75">
      <c r="A7" s="375" t="s">
        <v>1298</v>
      </c>
      <c r="B7" s="362"/>
      <c r="C7" s="362"/>
      <c r="D7" s="362"/>
    </row>
    <row r="8" spans="1:4" ht="15.75">
      <c r="A8" s="198"/>
      <c r="B8" s="175"/>
      <c r="C8" s="175"/>
      <c r="D8" s="175"/>
    </row>
    <row r="9" spans="1:4" ht="15.75">
      <c r="A9" s="375"/>
      <c r="B9" s="362"/>
      <c r="C9" s="362"/>
      <c r="D9" s="362"/>
    </row>
    <row r="10" spans="1:4" ht="72" customHeight="1">
      <c r="A10" s="377" t="s">
        <v>703</v>
      </c>
      <c r="B10" s="377"/>
      <c r="C10" s="377"/>
      <c r="D10" s="377"/>
    </row>
    <row r="11" spans="1:4" ht="15" customHeight="1">
      <c r="A11" s="199"/>
      <c r="B11" s="199"/>
      <c r="C11" s="199"/>
      <c r="D11" s="199"/>
    </row>
    <row r="12" spans="3:4" ht="15.75">
      <c r="C12" s="378" t="s">
        <v>696</v>
      </c>
      <c r="D12" s="378"/>
    </row>
    <row r="13" spans="1:4" s="143" customFormat="1" ht="15.75">
      <c r="A13" s="221" t="s">
        <v>278</v>
      </c>
      <c r="B13" s="222" t="s">
        <v>242</v>
      </c>
      <c r="C13" s="228" t="s">
        <v>9</v>
      </c>
      <c r="D13" s="229" t="s">
        <v>264</v>
      </c>
    </row>
    <row r="14" spans="1:4" s="143" customFormat="1" ht="15.75">
      <c r="A14" s="141">
        <v>1</v>
      </c>
      <c r="B14" s="126">
        <v>2</v>
      </c>
      <c r="C14" s="230">
        <v>3</v>
      </c>
      <c r="D14" s="201">
        <v>4</v>
      </c>
    </row>
    <row r="15" spans="1:6" s="204" customFormat="1" ht="34.5" customHeight="1">
      <c r="A15" s="148" t="s">
        <v>68</v>
      </c>
      <c r="B15" s="203" t="s">
        <v>50</v>
      </c>
      <c r="C15" s="203"/>
      <c r="D15" s="169">
        <f>D56+D89+D113+D64+D75+D82+D24+D35+D16+D21</f>
        <v>1352468320.49</v>
      </c>
      <c r="F15" s="231"/>
    </row>
    <row r="16" spans="1:6" s="204" customFormat="1" ht="15.75">
      <c r="A16" s="61" t="s">
        <v>547</v>
      </c>
      <c r="B16" s="62" t="s">
        <v>541</v>
      </c>
      <c r="C16" s="62"/>
      <c r="D16" s="164">
        <f>D17+D19</f>
        <v>1721726.7399999998</v>
      </c>
      <c r="F16" s="231"/>
    </row>
    <row r="17" spans="1:6" s="204" customFormat="1" ht="32.25" customHeight="1">
      <c r="A17" s="61" t="s">
        <v>542</v>
      </c>
      <c r="B17" s="62" t="s">
        <v>543</v>
      </c>
      <c r="C17" s="62"/>
      <c r="D17" s="164">
        <f>D18</f>
        <v>359062.35</v>
      </c>
      <c r="F17" s="231"/>
    </row>
    <row r="18" spans="1:6" s="204" customFormat="1" ht="31.5">
      <c r="A18" s="61" t="s">
        <v>332</v>
      </c>
      <c r="B18" s="62" t="s">
        <v>543</v>
      </c>
      <c r="C18" s="62" t="s">
        <v>333</v>
      </c>
      <c r="D18" s="164">
        <v>359062.35</v>
      </c>
      <c r="F18" s="231"/>
    </row>
    <row r="19" spans="1:6" s="204" customFormat="1" ht="34.5" customHeight="1">
      <c r="A19" s="61" t="s">
        <v>754</v>
      </c>
      <c r="B19" s="62" t="s">
        <v>756</v>
      </c>
      <c r="C19" s="62"/>
      <c r="D19" s="164">
        <f>D20</f>
        <v>1362664.39</v>
      </c>
      <c r="F19" s="231"/>
    </row>
    <row r="20" spans="1:6" s="204" customFormat="1" ht="31.5">
      <c r="A20" s="61" t="s">
        <v>332</v>
      </c>
      <c r="B20" s="62" t="s">
        <v>756</v>
      </c>
      <c r="C20" s="62" t="s">
        <v>333</v>
      </c>
      <c r="D20" s="164">
        <v>1362664.39</v>
      </c>
      <c r="F20" s="231"/>
    </row>
    <row r="21" spans="1:6" s="204" customFormat="1" ht="31.5">
      <c r="A21" s="290" t="s">
        <v>1221</v>
      </c>
      <c r="B21" s="292" t="s">
        <v>1222</v>
      </c>
      <c r="C21" s="62"/>
      <c r="D21" s="164">
        <f>D22</f>
        <v>1920154.17</v>
      </c>
      <c r="F21" s="231"/>
    </row>
    <row r="22" spans="1:6" s="204" customFormat="1" ht="47.25">
      <c r="A22" s="290" t="s">
        <v>1223</v>
      </c>
      <c r="B22" s="292" t="s">
        <v>1224</v>
      </c>
      <c r="C22" s="62"/>
      <c r="D22" s="164">
        <f>D23</f>
        <v>1920154.17</v>
      </c>
      <c r="F22" s="231"/>
    </row>
    <row r="23" spans="1:6" s="204" customFormat="1" ht="31.5">
      <c r="A23" s="61" t="s">
        <v>332</v>
      </c>
      <c r="B23" s="292" t="s">
        <v>1224</v>
      </c>
      <c r="C23" s="62" t="s">
        <v>333</v>
      </c>
      <c r="D23" s="164">
        <v>1920154.17</v>
      </c>
      <c r="F23" s="231"/>
    </row>
    <row r="24" spans="1:4" s="204" customFormat="1" ht="31.5">
      <c r="A24" s="61" t="s">
        <v>119</v>
      </c>
      <c r="B24" s="62" t="s">
        <v>51</v>
      </c>
      <c r="C24" s="62"/>
      <c r="D24" s="164">
        <f>D27+D29+D31+D33+D25</f>
        <v>425064589.79</v>
      </c>
    </row>
    <row r="25" spans="1:4" s="204" customFormat="1" ht="15.75">
      <c r="A25" s="61" t="s">
        <v>460</v>
      </c>
      <c r="B25" s="62" t="s">
        <v>1212</v>
      </c>
      <c r="C25" s="62"/>
      <c r="D25" s="164">
        <f>D26</f>
        <v>2000351.79</v>
      </c>
    </row>
    <row r="26" spans="1:4" s="204" customFormat="1" ht="31.5">
      <c r="A26" s="61" t="s">
        <v>332</v>
      </c>
      <c r="B26" s="62" t="s">
        <v>1212</v>
      </c>
      <c r="C26" s="62" t="s">
        <v>333</v>
      </c>
      <c r="D26" s="164">
        <v>2000351.79</v>
      </c>
    </row>
    <row r="27" spans="1:4" ht="15.75">
      <c r="A27" s="61" t="s">
        <v>280</v>
      </c>
      <c r="B27" s="62" t="s">
        <v>123</v>
      </c>
      <c r="C27" s="62"/>
      <c r="D27" s="164">
        <f>D28</f>
        <v>115709695</v>
      </c>
    </row>
    <row r="28" spans="1:4" ht="31.5">
      <c r="A28" s="61" t="s">
        <v>332</v>
      </c>
      <c r="B28" s="62" t="s">
        <v>123</v>
      </c>
      <c r="C28" s="62" t="s">
        <v>333</v>
      </c>
      <c r="D28" s="164">
        <v>115709695</v>
      </c>
    </row>
    <row r="29" spans="1:4" ht="159.75" customHeight="1">
      <c r="A29" s="61" t="s">
        <v>358</v>
      </c>
      <c r="B29" s="62" t="s">
        <v>120</v>
      </c>
      <c r="C29" s="62"/>
      <c r="D29" s="164">
        <f>D30</f>
        <v>221022850</v>
      </c>
    </row>
    <row r="30" spans="1:4" ht="31.5">
      <c r="A30" s="61" t="s">
        <v>332</v>
      </c>
      <c r="B30" s="62" t="s">
        <v>120</v>
      </c>
      <c r="C30" s="62" t="s">
        <v>333</v>
      </c>
      <c r="D30" s="164">
        <v>221022850</v>
      </c>
    </row>
    <row r="31" spans="1:4" ht="177.75" customHeight="1">
      <c r="A31" s="61" t="s">
        <v>6</v>
      </c>
      <c r="B31" s="62" t="s">
        <v>121</v>
      </c>
      <c r="C31" s="62"/>
      <c r="D31" s="164">
        <f>D32</f>
        <v>2463400</v>
      </c>
    </row>
    <row r="32" spans="1:4" ht="31.5">
      <c r="A32" s="61" t="s">
        <v>332</v>
      </c>
      <c r="B32" s="62" t="s">
        <v>121</v>
      </c>
      <c r="C32" s="62" t="s">
        <v>333</v>
      </c>
      <c r="D32" s="164">
        <v>2463400</v>
      </c>
    </row>
    <row r="33" spans="1:4" s="204" customFormat="1" ht="191.25" customHeight="1">
      <c r="A33" s="61" t="s">
        <v>359</v>
      </c>
      <c r="B33" s="62" t="s">
        <v>122</v>
      </c>
      <c r="C33" s="62"/>
      <c r="D33" s="164">
        <f>D34</f>
        <v>83868293</v>
      </c>
    </row>
    <row r="34" spans="1:4" s="204" customFormat="1" ht="31.5">
      <c r="A34" s="61" t="s">
        <v>332</v>
      </c>
      <c r="B34" s="62" t="s">
        <v>122</v>
      </c>
      <c r="C34" s="62" t="s">
        <v>333</v>
      </c>
      <c r="D34" s="164">
        <v>83868293</v>
      </c>
    </row>
    <row r="35" spans="1:4" s="204" customFormat="1" ht="31.5">
      <c r="A35" s="61" t="s">
        <v>55</v>
      </c>
      <c r="B35" s="62" t="s">
        <v>124</v>
      </c>
      <c r="C35" s="62"/>
      <c r="D35" s="164">
        <f>D55+D47+D38+D50+D52+D48+D36+D40+D42+D44</f>
        <v>653365982.09</v>
      </c>
    </row>
    <row r="36" spans="1:4" s="204" customFormat="1" ht="31.5">
      <c r="A36" s="61" t="s">
        <v>1054</v>
      </c>
      <c r="B36" s="62" t="s">
        <v>1067</v>
      </c>
      <c r="C36" s="62"/>
      <c r="D36" s="164">
        <f>D37</f>
        <v>590700</v>
      </c>
    </row>
    <row r="37" spans="1:4" s="204" customFormat="1" ht="31.5">
      <c r="A37" s="61" t="s">
        <v>332</v>
      </c>
      <c r="B37" s="62" t="s">
        <v>1067</v>
      </c>
      <c r="C37" s="62" t="s">
        <v>333</v>
      </c>
      <c r="D37" s="164">
        <v>590700</v>
      </c>
    </row>
    <row r="38" spans="1:4" s="204" customFormat="1" ht="15.75">
      <c r="A38" s="61" t="s">
        <v>460</v>
      </c>
      <c r="B38" s="62" t="s">
        <v>459</v>
      </c>
      <c r="C38" s="62"/>
      <c r="D38" s="164">
        <f>D39</f>
        <v>4317438.21</v>
      </c>
    </row>
    <row r="39" spans="1:5" s="204" customFormat="1" ht="31.5">
      <c r="A39" s="61" t="s">
        <v>332</v>
      </c>
      <c r="B39" s="62" t="s">
        <v>459</v>
      </c>
      <c r="C39" s="62" t="s">
        <v>333</v>
      </c>
      <c r="D39" s="164">
        <v>4317438.21</v>
      </c>
      <c r="E39" s="232"/>
    </row>
    <row r="40" spans="1:5" s="204" customFormat="1" ht="47.25">
      <c r="A40" s="61" t="s">
        <v>1213</v>
      </c>
      <c r="B40" s="62" t="s">
        <v>1214</v>
      </c>
      <c r="C40" s="62"/>
      <c r="D40" s="164">
        <f>D41</f>
        <v>0</v>
      </c>
      <c r="E40" s="232"/>
    </row>
    <row r="41" spans="1:5" s="204" customFormat="1" ht="31.5">
      <c r="A41" s="61" t="s">
        <v>332</v>
      </c>
      <c r="B41" s="62" t="s">
        <v>1214</v>
      </c>
      <c r="C41" s="62" t="s">
        <v>333</v>
      </c>
      <c r="D41" s="291">
        <v>0</v>
      </c>
      <c r="E41" s="232"/>
    </row>
    <row r="42" spans="1:5" s="204" customFormat="1" ht="47.25">
      <c r="A42" s="61" t="s">
        <v>1215</v>
      </c>
      <c r="B42" s="62" t="s">
        <v>1216</v>
      </c>
      <c r="C42" s="62"/>
      <c r="D42" s="291">
        <f>D43</f>
        <v>1307814</v>
      </c>
      <c r="E42" s="232"/>
    </row>
    <row r="43" spans="1:5" s="204" customFormat="1" ht="31.5">
      <c r="A43" s="61" t="s">
        <v>332</v>
      </c>
      <c r="B43" s="62" t="s">
        <v>1216</v>
      </c>
      <c r="C43" s="62" t="s">
        <v>333</v>
      </c>
      <c r="D43" s="291">
        <v>1307814</v>
      </c>
      <c r="E43" s="232"/>
    </row>
    <row r="44" spans="1:5" s="204" customFormat="1" ht="47.25">
      <c r="A44" s="61" t="s">
        <v>1217</v>
      </c>
      <c r="B44" s="62" t="s">
        <v>1218</v>
      </c>
      <c r="C44" s="62"/>
      <c r="D44" s="291">
        <f>D45</f>
        <v>210000</v>
      </c>
      <c r="E44" s="232"/>
    </row>
    <row r="45" spans="1:5" s="204" customFormat="1" ht="31.5">
      <c r="A45" s="61" t="s">
        <v>332</v>
      </c>
      <c r="B45" s="62" t="s">
        <v>1218</v>
      </c>
      <c r="C45" s="62" t="s">
        <v>333</v>
      </c>
      <c r="D45" s="291">
        <v>210000</v>
      </c>
      <c r="E45" s="232"/>
    </row>
    <row r="46" spans="1:4" ht="31.5">
      <c r="A46" s="61" t="s">
        <v>334</v>
      </c>
      <c r="B46" s="62" t="s">
        <v>128</v>
      </c>
      <c r="C46" s="62"/>
      <c r="D46" s="164">
        <f>D47</f>
        <v>165227597.88</v>
      </c>
    </row>
    <row r="47" spans="1:4" ht="31.5">
      <c r="A47" s="61" t="s">
        <v>332</v>
      </c>
      <c r="B47" s="62" t="s">
        <v>128</v>
      </c>
      <c r="C47" s="62" t="s">
        <v>333</v>
      </c>
      <c r="D47" s="164">
        <v>165227597.88</v>
      </c>
    </row>
    <row r="48" spans="1:4" ht="33" customHeight="1">
      <c r="A48" s="61" t="s">
        <v>529</v>
      </c>
      <c r="B48" s="62" t="s">
        <v>528</v>
      </c>
      <c r="C48" s="62"/>
      <c r="D48" s="164">
        <f>D49</f>
        <v>43002456</v>
      </c>
    </row>
    <row r="49" spans="1:4" ht="31.5">
      <c r="A49" s="61" t="s">
        <v>332</v>
      </c>
      <c r="B49" s="62" t="s">
        <v>528</v>
      </c>
      <c r="C49" s="62" t="s">
        <v>333</v>
      </c>
      <c r="D49" s="164">
        <v>43002456</v>
      </c>
    </row>
    <row r="50" spans="1:4" ht="141.75" customHeight="1">
      <c r="A50" s="61" t="s">
        <v>360</v>
      </c>
      <c r="B50" s="62" t="s">
        <v>125</v>
      </c>
      <c r="C50" s="62"/>
      <c r="D50" s="164">
        <f>D51</f>
        <v>382252095</v>
      </c>
    </row>
    <row r="51" spans="1:4" ht="31.5">
      <c r="A51" s="61" t="s">
        <v>332</v>
      </c>
      <c r="B51" s="62" t="s">
        <v>125</v>
      </c>
      <c r="C51" s="62" t="s">
        <v>333</v>
      </c>
      <c r="D51" s="164">
        <v>382252095</v>
      </c>
    </row>
    <row r="52" spans="1:4" ht="161.25" customHeight="1">
      <c r="A52" s="61" t="s">
        <v>361</v>
      </c>
      <c r="B52" s="62" t="s">
        <v>126</v>
      </c>
      <c r="C52" s="62"/>
      <c r="D52" s="164">
        <f>D53</f>
        <v>15985500</v>
      </c>
    </row>
    <row r="53" spans="1:4" ht="31.5">
      <c r="A53" s="61" t="s">
        <v>332</v>
      </c>
      <c r="B53" s="62" t="s">
        <v>126</v>
      </c>
      <c r="C53" s="62" t="s">
        <v>333</v>
      </c>
      <c r="D53" s="164">
        <v>15985500</v>
      </c>
    </row>
    <row r="54" spans="1:4" s="204" customFormat="1" ht="173.25">
      <c r="A54" s="61" t="s">
        <v>362</v>
      </c>
      <c r="B54" s="62" t="s">
        <v>127</v>
      </c>
      <c r="C54" s="62"/>
      <c r="D54" s="164">
        <f>D55</f>
        <v>40472381</v>
      </c>
    </row>
    <row r="55" spans="1:4" ht="31.5">
      <c r="A55" s="61" t="s">
        <v>332</v>
      </c>
      <c r="B55" s="62" t="s">
        <v>127</v>
      </c>
      <c r="C55" s="62" t="s">
        <v>333</v>
      </c>
      <c r="D55" s="164">
        <v>40472381</v>
      </c>
    </row>
    <row r="56" spans="1:4" ht="31.5">
      <c r="A56" s="61" t="s">
        <v>129</v>
      </c>
      <c r="B56" s="62" t="s">
        <v>130</v>
      </c>
      <c r="C56" s="62"/>
      <c r="D56" s="164">
        <f>D59+D57+D61</f>
        <v>73749509.08</v>
      </c>
    </row>
    <row r="57" spans="1:4" ht="47.25">
      <c r="A57" s="61" t="s">
        <v>410</v>
      </c>
      <c r="B57" s="62" t="s">
        <v>35</v>
      </c>
      <c r="C57" s="62"/>
      <c r="D57" s="164">
        <f>D58</f>
        <v>14843200</v>
      </c>
    </row>
    <row r="58" spans="1:4" ht="31.5">
      <c r="A58" s="61" t="s">
        <v>332</v>
      </c>
      <c r="B58" s="62" t="s">
        <v>35</v>
      </c>
      <c r="C58" s="62" t="s">
        <v>333</v>
      </c>
      <c r="D58" s="164">
        <v>14843200</v>
      </c>
    </row>
    <row r="59" spans="1:4" ht="15.75">
      <c r="A59" s="61" t="s">
        <v>116</v>
      </c>
      <c r="B59" s="62" t="s">
        <v>131</v>
      </c>
      <c r="C59" s="62"/>
      <c r="D59" s="164">
        <f>D60</f>
        <v>46806309.08</v>
      </c>
    </row>
    <row r="60" spans="1:4" ht="31.5">
      <c r="A60" s="61" t="s">
        <v>332</v>
      </c>
      <c r="B60" s="62" t="s">
        <v>131</v>
      </c>
      <c r="C60" s="62" t="s">
        <v>333</v>
      </c>
      <c r="D60" s="164">
        <v>46806309.08</v>
      </c>
    </row>
    <row r="61" spans="1:4" s="204" customFormat="1" ht="31.5">
      <c r="A61" s="61" t="s">
        <v>544</v>
      </c>
      <c r="B61" s="62" t="s">
        <v>718</v>
      </c>
      <c r="C61" s="62"/>
      <c r="D61" s="164">
        <f>D62+D63</f>
        <v>12100000</v>
      </c>
    </row>
    <row r="62" spans="1:4" s="204" customFormat="1" ht="31.5">
      <c r="A62" s="61" t="s">
        <v>332</v>
      </c>
      <c r="B62" s="62" t="s">
        <v>718</v>
      </c>
      <c r="C62" s="62" t="s">
        <v>333</v>
      </c>
      <c r="D62" s="164">
        <v>12036000</v>
      </c>
    </row>
    <row r="63" spans="1:4" s="204" customFormat="1" ht="15.75">
      <c r="A63" s="61" t="s">
        <v>327</v>
      </c>
      <c r="B63" s="62" t="s">
        <v>718</v>
      </c>
      <c r="C63" s="62" t="s">
        <v>328</v>
      </c>
      <c r="D63" s="164">
        <v>64000</v>
      </c>
    </row>
    <row r="64" spans="1:4" ht="31.5">
      <c r="A64" s="61" t="s">
        <v>216</v>
      </c>
      <c r="B64" s="62" t="s">
        <v>132</v>
      </c>
      <c r="C64" s="62"/>
      <c r="D64" s="164">
        <f>D65+D72+D70+D68</f>
        <v>19902900</v>
      </c>
    </row>
    <row r="65" spans="1:4" ht="15.75">
      <c r="A65" s="61" t="s">
        <v>302</v>
      </c>
      <c r="B65" s="62" t="s">
        <v>42</v>
      </c>
      <c r="C65" s="62"/>
      <c r="D65" s="164">
        <f>D66+D67</f>
        <v>2150000</v>
      </c>
    </row>
    <row r="66" spans="1:4" ht="15.75">
      <c r="A66" s="61" t="s">
        <v>337</v>
      </c>
      <c r="B66" s="62" t="s">
        <v>42</v>
      </c>
      <c r="C66" s="62" t="s">
        <v>336</v>
      </c>
      <c r="D66" s="164">
        <v>550000</v>
      </c>
    </row>
    <row r="67" spans="1:4" ht="31.5">
      <c r="A67" s="61" t="s">
        <v>332</v>
      </c>
      <c r="B67" s="62" t="s">
        <v>42</v>
      </c>
      <c r="C67" s="62" t="s">
        <v>333</v>
      </c>
      <c r="D67" s="164">
        <v>1600000</v>
      </c>
    </row>
    <row r="68" spans="1:4" ht="15.75">
      <c r="A68" s="61" t="s">
        <v>520</v>
      </c>
      <c r="B68" s="62" t="s">
        <v>521</v>
      </c>
      <c r="C68" s="62"/>
      <c r="D68" s="164">
        <f>D69</f>
        <v>2000000</v>
      </c>
    </row>
    <row r="69" spans="1:4" ht="31.5">
      <c r="A69" s="61" t="s">
        <v>332</v>
      </c>
      <c r="B69" s="62" t="s">
        <v>521</v>
      </c>
      <c r="C69" s="62" t="s">
        <v>333</v>
      </c>
      <c r="D69" s="164">
        <v>2000000</v>
      </c>
    </row>
    <row r="70" spans="1:4" ht="63">
      <c r="A70" s="61" t="s">
        <v>468</v>
      </c>
      <c r="B70" s="62" t="s">
        <v>44</v>
      </c>
      <c r="C70" s="62"/>
      <c r="D70" s="164">
        <f>D71</f>
        <v>3442400</v>
      </c>
    </row>
    <row r="71" spans="1:4" ht="15.75">
      <c r="A71" s="61" t="s">
        <v>337</v>
      </c>
      <c r="B71" s="62" t="s">
        <v>44</v>
      </c>
      <c r="C71" s="62" t="s">
        <v>336</v>
      </c>
      <c r="D71" s="164">
        <v>3442400</v>
      </c>
    </row>
    <row r="72" spans="1:4" ht="78.75">
      <c r="A72" s="61" t="s">
        <v>469</v>
      </c>
      <c r="B72" s="62" t="s">
        <v>43</v>
      </c>
      <c r="C72" s="62"/>
      <c r="D72" s="164">
        <f>D73+D74</f>
        <v>12310500</v>
      </c>
    </row>
    <row r="73" spans="1:4" ht="15.75">
      <c r="A73" s="61" t="s">
        <v>337</v>
      </c>
      <c r="B73" s="62" t="s">
        <v>43</v>
      </c>
      <c r="C73" s="62" t="s">
        <v>336</v>
      </c>
      <c r="D73" s="164">
        <v>5856292.8</v>
      </c>
    </row>
    <row r="74" spans="1:4" ht="31.5">
      <c r="A74" s="61" t="s">
        <v>332</v>
      </c>
      <c r="B74" s="62" t="s">
        <v>43</v>
      </c>
      <c r="C74" s="62" t="s">
        <v>333</v>
      </c>
      <c r="D74" s="164">
        <v>6454207.2</v>
      </c>
    </row>
    <row r="75" spans="1:4" ht="94.5">
      <c r="A75" s="61" t="s">
        <v>717</v>
      </c>
      <c r="B75" s="62" t="s">
        <v>134</v>
      </c>
      <c r="C75" s="62"/>
      <c r="D75" s="164">
        <f>D76</f>
        <v>2505000</v>
      </c>
    </row>
    <row r="76" spans="1:4" ht="15.75">
      <c r="A76" s="61" t="s">
        <v>117</v>
      </c>
      <c r="B76" s="62" t="s">
        <v>45</v>
      </c>
      <c r="C76" s="62"/>
      <c r="D76" s="164">
        <f>D77+D78+D80+D79</f>
        <v>2505000</v>
      </c>
    </row>
    <row r="77" spans="1:4" ht="47.25">
      <c r="A77" s="61" t="s">
        <v>324</v>
      </c>
      <c r="B77" s="62" t="s">
        <v>45</v>
      </c>
      <c r="C77" s="62" t="s">
        <v>325</v>
      </c>
      <c r="D77" s="164">
        <v>1117000</v>
      </c>
    </row>
    <row r="78" spans="1:4" ht="31.5">
      <c r="A78" s="61" t="s">
        <v>350</v>
      </c>
      <c r="B78" s="62" t="s">
        <v>45</v>
      </c>
      <c r="C78" s="62" t="s">
        <v>326</v>
      </c>
      <c r="D78" s="164">
        <v>1113000</v>
      </c>
    </row>
    <row r="79" spans="1:4" ht="15.75">
      <c r="A79" s="61" t="s">
        <v>337</v>
      </c>
      <c r="B79" s="62" t="s">
        <v>45</v>
      </c>
      <c r="C79" s="62" t="s">
        <v>336</v>
      </c>
      <c r="D79" s="164">
        <v>5000</v>
      </c>
    </row>
    <row r="80" spans="1:4" ht="31.5">
      <c r="A80" s="61" t="s">
        <v>332</v>
      </c>
      <c r="B80" s="62" t="s">
        <v>45</v>
      </c>
      <c r="C80" s="62" t="s">
        <v>333</v>
      </c>
      <c r="D80" s="164">
        <v>270000</v>
      </c>
    </row>
    <row r="81" spans="1:4" ht="48.75" customHeight="1">
      <c r="A81" s="61" t="s">
        <v>942</v>
      </c>
      <c r="B81" s="62" t="s">
        <v>488</v>
      </c>
      <c r="C81" s="62"/>
      <c r="D81" s="164">
        <v>0</v>
      </c>
    </row>
    <row r="82" spans="1:4" ht="31.5">
      <c r="A82" s="61" t="s">
        <v>137</v>
      </c>
      <c r="B82" s="62" t="s">
        <v>135</v>
      </c>
      <c r="C82" s="62"/>
      <c r="D82" s="164">
        <f>D85+D83</f>
        <v>17449600</v>
      </c>
    </row>
    <row r="83" spans="1:4" ht="15.75">
      <c r="A83" s="61" t="s">
        <v>530</v>
      </c>
      <c r="B83" s="62" t="s">
        <v>531</v>
      </c>
      <c r="C83" s="62"/>
      <c r="D83" s="164">
        <f>D84</f>
        <v>70000</v>
      </c>
    </row>
    <row r="84" spans="1:4" ht="31.5">
      <c r="A84" s="61" t="s">
        <v>350</v>
      </c>
      <c r="B84" s="62" t="s">
        <v>531</v>
      </c>
      <c r="C84" s="62" t="s">
        <v>326</v>
      </c>
      <c r="D84" s="164">
        <v>70000</v>
      </c>
    </row>
    <row r="85" spans="1:4" ht="47.25">
      <c r="A85" s="61" t="s">
        <v>301</v>
      </c>
      <c r="B85" s="62" t="s">
        <v>46</v>
      </c>
      <c r="C85" s="62"/>
      <c r="D85" s="164">
        <f>D86+D87+D88</f>
        <v>17379600</v>
      </c>
    </row>
    <row r="86" spans="1:4" ht="47.25">
      <c r="A86" s="61" t="s">
        <v>324</v>
      </c>
      <c r="B86" s="62" t="s">
        <v>46</v>
      </c>
      <c r="C86" s="62" t="s">
        <v>325</v>
      </c>
      <c r="D86" s="164">
        <v>13720600</v>
      </c>
    </row>
    <row r="87" spans="1:4" ht="31.5">
      <c r="A87" s="61" t="s">
        <v>350</v>
      </c>
      <c r="B87" s="62" t="s">
        <v>46</v>
      </c>
      <c r="C87" s="62" t="s">
        <v>326</v>
      </c>
      <c r="D87" s="164">
        <v>3526000</v>
      </c>
    </row>
    <row r="88" spans="1:4" ht="15.75">
      <c r="A88" s="61" t="s">
        <v>327</v>
      </c>
      <c r="B88" s="62" t="s">
        <v>46</v>
      </c>
      <c r="C88" s="62" t="s">
        <v>328</v>
      </c>
      <c r="D88" s="164">
        <v>133000</v>
      </c>
    </row>
    <row r="89" spans="1:4" ht="50.25" customHeight="1">
      <c r="A89" s="61" t="s">
        <v>744</v>
      </c>
      <c r="B89" s="62" t="s">
        <v>136</v>
      </c>
      <c r="C89" s="62"/>
      <c r="D89" s="164">
        <f>D100+D102+D104+D106+D108+D111+D90+D92+D94+D96+D98</f>
        <v>106913825.15</v>
      </c>
    </row>
    <row r="90" spans="1:4" ht="47.25">
      <c r="A90" s="61" t="s">
        <v>545</v>
      </c>
      <c r="B90" s="62" t="s">
        <v>546</v>
      </c>
      <c r="C90" s="62"/>
      <c r="D90" s="164">
        <f>D91</f>
        <v>46679731.2</v>
      </c>
    </row>
    <row r="91" spans="1:4" ht="31.5">
      <c r="A91" s="61" t="s">
        <v>332</v>
      </c>
      <c r="B91" s="62" t="s">
        <v>546</v>
      </c>
      <c r="C91" s="62" t="s">
        <v>333</v>
      </c>
      <c r="D91" s="164">
        <v>46679731.2</v>
      </c>
    </row>
    <row r="92" spans="1:4" ht="47.25">
      <c r="A92" s="61" t="s">
        <v>466</v>
      </c>
      <c r="B92" s="62" t="s">
        <v>33</v>
      </c>
      <c r="C92" s="62"/>
      <c r="D92" s="164">
        <f>D93</f>
        <v>12580630.2</v>
      </c>
    </row>
    <row r="93" spans="1:4" ht="31.5">
      <c r="A93" s="61" t="s">
        <v>332</v>
      </c>
      <c r="B93" s="62" t="s">
        <v>33</v>
      </c>
      <c r="C93" s="62" t="s">
        <v>333</v>
      </c>
      <c r="D93" s="164">
        <v>12580630.2</v>
      </c>
    </row>
    <row r="94" spans="1:4" ht="63">
      <c r="A94" s="61" t="s">
        <v>995</v>
      </c>
      <c r="B94" s="62" t="s">
        <v>996</v>
      </c>
      <c r="C94" s="62"/>
      <c r="D94" s="164">
        <f>D95</f>
        <v>1179283</v>
      </c>
    </row>
    <row r="95" spans="1:4" ht="31.5">
      <c r="A95" s="61" t="s">
        <v>332</v>
      </c>
      <c r="B95" s="62" t="s">
        <v>996</v>
      </c>
      <c r="C95" s="62" t="s">
        <v>333</v>
      </c>
      <c r="D95" s="164">
        <v>1179283</v>
      </c>
    </row>
    <row r="96" spans="1:4" ht="94.5">
      <c r="A96" s="290" t="s">
        <v>1232</v>
      </c>
      <c r="B96" s="292" t="s">
        <v>1233</v>
      </c>
      <c r="C96" s="292"/>
      <c r="D96" s="164">
        <f>D97</f>
        <v>239761.94</v>
      </c>
    </row>
    <row r="97" spans="1:4" ht="31.5">
      <c r="A97" s="290" t="s">
        <v>332</v>
      </c>
      <c r="B97" s="292" t="s">
        <v>1233</v>
      </c>
      <c r="C97" s="292" t="s">
        <v>333</v>
      </c>
      <c r="D97" s="164">
        <v>239761.94</v>
      </c>
    </row>
    <row r="98" spans="1:4" ht="47.25">
      <c r="A98" s="290" t="s">
        <v>1219</v>
      </c>
      <c r="B98" s="292" t="s">
        <v>1220</v>
      </c>
      <c r="C98" s="292"/>
      <c r="D98" s="164">
        <f>D99</f>
        <v>131050.8</v>
      </c>
    </row>
    <row r="99" spans="1:4" ht="31.5">
      <c r="A99" s="290" t="s">
        <v>332</v>
      </c>
      <c r="B99" s="292" t="s">
        <v>1220</v>
      </c>
      <c r="C99" s="292" t="s">
        <v>333</v>
      </c>
      <c r="D99" s="164">
        <v>131050.8</v>
      </c>
    </row>
    <row r="100" spans="1:4" ht="15.75">
      <c r="A100" s="61" t="s">
        <v>114</v>
      </c>
      <c r="B100" s="62" t="s">
        <v>220</v>
      </c>
      <c r="C100" s="62"/>
      <c r="D100" s="164">
        <f>D101</f>
        <v>1480000</v>
      </c>
    </row>
    <row r="101" spans="1:4" ht="31.5">
      <c r="A101" s="61" t="s">
        <v>332</v>
      </c>
      <c r="B101" s="62" t="s">
        <v>220</v>
      </c>
      <c r="C101" s="62" t="s">
        <v>333</v>
      </c>
      <c r="D101" s="164">
        <v>1480000</v>
      </c>
    </row>
    <row r="102" spans="1:4" ht="31.5">
      <c r="A102" s="61" t="s">
        <v>115</v>
      </c>
      <c r="B102" s="62" t="s">
        <v>221</v>
      </c>
      <c r="C102" s="62"/>
      <c r="D102" s="164">
        <f>D103</f>
        <v>9796000</v>
      </c>
    </row>
    <row r="103" spans="1:4" ht="31.5">
      <c r="A103" s="61" t="s">
        <v>332</v>
      </c>
      <c r="B103" s="62" t="s">
        <v>221</v>
      </c>
      <c r="C103" s="62" t="s">
        <v>333</v>
      </c>
      <c r="D103" s="164">
        <v>9796000</v>
      </c>
    </row>
    <row r="104" spans="1:4" ht="83.25" customHeight="1">
      <c r="A104" s="61" t="s">
        <v>200</v>
      </c>
      <c r="B104" s="62" t="s">
        <v>47</v>
      </c>
      <c r="C104" s="201"/>
      <c r="D104" s="164">
        <f>D105</f>
        <v>21760683.37</v>
      </c>
    </row>
    <row r="105" spans="1:4" s="122" customFormat="1" ht="20.25" customHeight="1">
      <c r="A105" s="61" t="s">
        <v>332</v>
      </c>
      <c r="B105" s="62" t="s">
        <v>47</v>
      </c>
      <c r="C105" s="62" t="s">
        <v>333</v>
      </c>
      <c r="D105" s="164">
        <v>21760683.37</v>
      </c>
    </row>
    <row r="106" spans="1:4" ht="47.25">
      <c r="A106" s="61" t="s">
        <v>363</v>
      </c>
      <c r="B106" s="62" t="s">
        <v>48</v>
      </c>
      <c r="C106" s="62"/>
      <c r="D106" s="164">
        <f>D107</f>
        <v>8832066.1</v>
      </c>
    </row>
    <row r="107" spans="1:4" ht="31.5">
      <c r="A107" s="61" t="s">
        <v>332</v>
      </c>
      <c r="B107" s="62" t="s">
        <v>48</v>
      </c>
      <c r="C107" s="62" t="s">
        <v>333</v>
      </c>
      <c r="D107" s="164">
        <v>8832066.1</v>
      </c>
    </row>
    <row r="108" spans="1:4" ht="67.5" customHeight="1">
      <c r="A108" s="61" t="s">
        <v>364</v>
      </c>
      <c r="B108" s="62" t="s">
        <v>49</v>
      </c>
      <c r="C108" s="62"/>
      <c r="D108" s="164">
        <f>D110+D109</f>
        <v>3610126.54</v>
      </c>
    </row>
    <row r="109" spans="1:4" ht="34.5" customHeight="1">
      <c r="A109" s="61" t="s">
        <v>350</v>
      </c>
      <c r="B109" s="62" t="s">
        <v>49</v>
      </c>
      <c r="C109" s="62" t="s">
        <v>326</v>
      </c>
      <c r="D109" s="164">
        <v>648.94</v>
      </c>
    </row>
    <row r="110" spans="1:4" ht="31.5">
      <c r="A110" s="61" t="s">
        <v>332</v>
      </c>
      <c r="B110" s="62" t="s">
        <v>49</v>
      </c>
      <c r="C110" s="62" t="s">
        <v>336</v>
      </c>
      <c r="D110" s="164">
        <v>3609477.6</v>
      </c>
    </row>
    <row r="111" spans="1:4" ht="61.5" customHeight="1">
      <c r="A111" s="61" t="s">
        <v>462</v>
      </c>
      <c r="B111" s="62" t="s">
        <v>461</v>
      </c>
      <c r="C111" s="62"/>
      <c r="D111" s="164">
        <f>D112</f>
        <v>624492</v>
      </c>
    </row>
    <row r="112" spans="1:4" ht="31.5">
      <c r="A112" s="61" t="s">
        <v>332</v>
      </c>
      <c r="B112" s="62" t="s">
        <v>461</v>
      </c>
      <c r="C112" s="62" t="s">
        <v>336</v>
      </c>
      <c r="D112" s="164">
        <v>624492</v>
      </c>
    </row>
    <row r="113" spans="1:4" ht="47.25">
      <c r="A113" s="61" t="s">
        <v>57</v>
      </c>
      <c r="B113" s="62" t="s">
        <v>138</v>
      </c>
      <c r="C113" s="62"/>
      <c r="D113" s="164">
        <f>D119+D117+D114</f>
        <v>49875033.47</v>
      </c>
    </row>
    <row r="114" spans="1:4" ht="31.5">
      <c r="A114" s="61" t="s">
        <v>352</v>
      </c>
      <c r="B114" s="62" t="s">
        <v>920</v>
      </c>
      <c r="C114" s="62"/>
      <c r="D114" s="164">
        <f>D115+D116</f>
        <v>5890000</v>
      </c>
    </row>
    <row r="115" spans="1:4" ht="47.25">
      <c r="A115" s="61" t="s">
        <v>324</v>
      </c>
      <c r="B115" s="62" t="s">
        <v>920</v>
      </c>
      <c r="C115" s="62" t="s">
        <v>325</v>
      </c>
      <c r="D115" s="164">
        <v>5109400</v>
      </c>
    </row>
    <row r="116" spans="1:4" ht="31.5">
      <c r="A116" s="61" t="s">
        <v>350</v>
      </c>
      <c r="B116" s="62" t="s">
        <v>920</v>
      </c>
      <c r="C116" s="62" t="s">
        <v>326</v>
      </c>
      <c r="D116" s="164">
        <v>780600</v>
      </c>
    </row>
    <row r="117" spans="1:4" ht="129" customHeight="1">
      <c r="A117" s="61" t="s">
        <v>486</v>
      </c>
      <c r="B117" s="62" t="s">
        <v>745</v>
      </c>
      <c r="C117" s="62"/>
      <c r="D117" s="164">
        <f>D118</f>
        <v>389870.4</v>
      </c>
    </row>
    <row r="118" spans="1:4" ht="15.75">
      <c r="A118" s="61" t="s">
        <v>337</v>
      </c>
      <c r="B118" s="62" t="s">
        <v>745</v>
      </c>
      <c r="C118" s="234" t="s">
        <v>336</v>
      </c>
      <c r="D118" s="156">
        <v>389870.4</v>
      </c>
    </row>
    <row r="119" spans="1:4" ht="158.25" customHeight="1">
      <c r="A119" s="61" t="s">
        <v>201</v>
      </c>
      <c r="B119" s="62" t="s">
        <v>226</v>
      </c>
      <c r="C119" s="201"/>
      <c r="D119" s="164">
        <f>D120</f>
        <v>43595163.07</v>
      </c>
    </row>
    <row r="120" spans="1:4" ht="15.75">
      <c r="A120" s="61" t="s">
        <v>337</v>
      </c>
      <c r="B120" s="62" t="s">
        <v>226</v>
      </c>
      <c r="C120" s="62" t="s">
        <v>336</v>
      </c>
      <c r="D120" s="164">
        <v>43595163.07</v>
      </c>
    </row>
    <row r="121" spans="1:4" ht="47.25">
      <c r="A121" s="148" t="s">
        <v>69</v>
      </c>
      <c r="B121" s="203" t="s">
        <v>139</v>
      </c>
      <c r="C121" s="203"/>
      <c r="D121" s="169">
        <f>D122+D127+D130</f>
        <v>148549200</v>
      </c>
    </row>
    <row r="122" spans="1:4" ht="63">
      <c r="A122" s="61" t="s">
        <v>1150</v>
      </c>
      <c r="B122" s="62" t="s">
        <v>141</v>
      </c>
      <c r="C122" s="62"/>
      <c r="D122" s="164">
        <f>D123</f>
        <v>21715000</v>
      </c>
    </row>
    <row r="123" spans="1:4" ht="15.75">
      <c r="A123" s="61" t="s">
        <v>351</v>
      </c>
      <c r="B123" s="62" t="s">
        <v>222</v>
      </c>
      <c r="C123" s="62"/>
      <c r="D123" s="164">
        <f>D124+D125+D126</f>
        <v>21715000</v>
      </c>
    </row>
    <row r="124" spans="1:4" ht="47.25">
      <c r="A124" s="61" t="s">
        <v>324</v>
      </c>
      <c r="B124" s="62" t="s">
        <v>222</v>
      </c>
      <c r="C124" s="62" t="s">
        <v>325</v>
      </c>
      <c r="D124" s="164">
        <v>19715600</v>
      </c>
    </row>
    <row r="125" spans="1:4" ht="31.5">
      <c r="A125" s="61" t="s">
        <v>350</v>
      </c>
      <c r="B125" s="62" t="s">
        <v>222</v>
      </c>
      <c r="C125" s="62" t="s">
        <v>326</v>
      </c>
      <c r="D125" s="164">
        <v>1994400</v>
      </c>
    </row>
    <row r="126" spans="1:4" ht="15.75">
      <c r="A126" s="61" t="s">
        <v>327</v>
      </c>
      <c r="B126" s="62" t="s">
        <v>222</v>
      </c>
      <c r="C126" s="62" t="s">
        <v>328</v>
      </c>
      <c r="D126" s="164">
        <v>5000</v>
      </c>
    </row>
    <row r="127" spans="1:4" ht="63">
      <c r="A127" s="61" t="s">
        <v>140</v>
      </c>
      <c r="B127" s="62" t="s">
        <v>143</v>
      </c>
      <c r="C127" s="62"/>
      <c r="D127" s="164">
        <f>D128</f>
        <v>87147900</v>
      </c>
    </row>
    <row r="128" spans="1:4" ht="15.75">
      <c r="A128" s="61" t="s">
        <v>346</v>
      </c>
      <c r="B128" s="62" t="s">
        <v>223</v>
      </c>
      <c r="C128" s="62"/>
      <c r="D128" s="164">
        <f>D129</f>
        <v>87147900</v>
      </c>
    </row>
    <row r="129" spans="1:4" ht="15.75">
      <c r="A129" s="61" t="s">
        <v>253</v>
      </c>
      <c r="B129" s="62" t="s">
        <v>223</v>
      </c>
      <c r="C129" s="62" t="s">
        <v>335</v>
      </c>
      <c r="D129" s="164">
        <v>87147900</v>
      </c>
    </row>
    <row r="130" spans="1:4" ht="31.5">
      <c r="A130" s="61" t="s">
        <v>142</v>
      </c>
      <c r="B130" s="62" t="s">
        <v>224</v>
      </c>
      <c r="C130" s="62"/>
      <c r="D130" s="164">
        <f>D131+D134</f>
        <v>39686300</v>
      </c>
    </row>
    <row r="131" spans="1:4" ht="15.75">
      <c r="A131" s="61" t="s">
        <v>110</v>
      </c>
      <c r="B131" s="62" t="s">
        <v>225</v>
      </c>
      <c r="C131" s="62"/>
      <c r="D131" s="164">
        <f>D132+D133</f>
        <v>16732700</v>
      </c>
    </row>
    <row r="132" spans="1:4" ht="47.25">
      <c r="A132" s="61" t="s">
        <v>324</v>
      </c>
      <c r="B132" s="62" t="s">
        <v>225</v>
      </c>
      <c r="C132" s="62" t="s">
        <v>325</v>
      </c>
      <c r="D132" s="164">
        <v>14520100</v>
      </c>
    </row>
    <row r="133" spans="1:4" s="204" customFormat="1" ht="31.5">
      <c r="A133" s="61" t="s">
        <v>350</v>
      </c>
      <c r="B133" s="62" t="s">
        <v>225</v>
      </c>
      <c r="C133" s="62" t="s">
        <v>326</v>
      </c>
      <c r="D133" s="164">
        <v>2212600</v>
      </c>
    </row>
    <row r="134" spans="1:4" s="204" customFormat="1" ht="47.25">
      <c r="A134" s="61" t="s">
        <v>301</v>
      </c>
      <c r="B134" s="62" t="s">
        <v>919</v>
      </c>
      <c r="C134" s="62"/>
      <c r="D134" s="164">
        <f>D135+D136</f>
        <v>22953600</v>
      </c>
    </row>
    <row r="135" spans="1:4" s="204" customFormat="1" ht="47.25">
      <c r="A135" s="61" t="s">
        <v>324</v>
      </c>
      <c r="B135" s="62" t="s">
        <v>919</v>
      </c>
      <c r="C135" s="62" t="s">
        <v>325</v>
      </c>
      <c r="D135" s="164">
        <v>19775400</v>
      </c>
    </row>
    <row r="136" spans="1:4" s="204" customFormat="1" ht="31.5">
      <c r="A136" s="61" t="s">
        <v>350</v>
      </c>
      <c r="B136" s="62" t="s">
        <v>919</v>
      </c>
      <c r="C136" s="62" t="s">
        <v>326</v>
      </c>
      <c r="D136" s="164">
        <v>3178200</v>
      </c>
    </row>
    <row r="137" spans="1:4" ht="47.25">
      <c r="A137" s="148" t="s">
        <v>144</v>
      </c>
      <c r="B137" s="203" t="s">
        <v>145</v>
      </c>
      <c r="C137" s="203"/>
      <c r="D137" s="169">
        <f>D138+D141+D145</f>
        <v>57647600</v>
      </c>
    </row>
    <row r="138" spans="1:4" ht="31.5">
      <c r="A138" s="61" t="s">
        <v>146</v>
      </c>
      <c r="B138" s="62" t="s">
        <v>147</v>
      </c>
      <c r="C138" s="62"/>
      <c r="D138" s="164">
        <f>D139</f>
        <v>14382200</v>
      </c>
    </row>
    <row r="139" spans="1:4" ht="15.75">
      <c r="A139" s="61" t="s">
        <v>338</v>
      </c>
      <c r="B139" s="62" t="s">
        <v>148</v>
      </c>
      <c r="C139" s="62"/>
      <c r="D139" s="164">
        <f>D140</f>
        <v>14382200</v>
      </c>
    </row>
    <row r="140" spans="1:4" ht="31.5">
      <c r="A140" s="61" t="s">
        <v>332</v>
      </c>
      <c r="B140" s="62" t="s">
        <v>148</v>
      </c>
      <c r="C140" s="62" t="s">
        <v>333</v>
      </c>
      <c r="D140" s="164">
        <v>14382200</v>
      </c>
    </row>
    <row r="141" spans="1:4" ht="31.5">
      <c r="A141" s="61" t="s">
        <v>149</v>
      </c>
      <c r="B141" s="62" t="s">
        <v>150</v>
      </c>
      <c r="C141" s="62"/>
      <c r="D141" s="164">
        <f>D142</f>
        <v>40765400</v>
      </c>
    </row>
    <row r="142" spans="1:4" ht="15.75">
      <c r="A142" s="61" t="s">
        <v>516</v>
      </c>
      <c r="B142" s="62" t="s">
        <v>515</v>
      </c>
      <c r="C142" s="62"/>
      <c r="D142" s="164">
        <f>D143</f>
        <v>40765400</v>
      </c>
    </row>
    <row r="143" spans="1:4" ht="31.5">
      <c r="A143" s="61" t="s">
        <v>332</v>
      </c>
      <c r="B143" s="62" t="s">
        <v>515</v>
      </c>
      <c r="C143" s="62" t="s">
        <v>333</v>
      </c>
      <c r="D143" s="164">
        <v>40765400</v>
      </c>
    </row>
    <row r="144" spans="1:4" ht="33.75" customHeight="1">
      <c r="A144" s="61" t="s">
        <v>944</v>
      </c>
      <c r="B144" s="62" t="s">
        <v>151</v>
      </c>
      <c r="C144" s="62"/>
      <c r="D144" s="164">
        <v>0</v>
      </c>
    </row>
    <row r="145" spans="1:4" ht="47.25" customHeight="1">
      <c r="A145" s="61" t="s">
        <v>719</v>
      </c>
      <c r="B145" s="62" t="s">
        <v>943</v>
      </c>
      <c r="C145" s="62"/>
      <c r="D145" s="164">
        <f>D146</f>
        <v>2500000</v>
      </c>
    </row>
    <row r="146" spans="1:4" ht="15.75">
      <c r="A146" s="61" t="s">
        <v>283</v>
      </c>
      <c r="B146" s="62" t="s">
        <v>978</v>
      </c>
      <c r="C146" s="62"/>
      <c r="D146" s="164">
        <f>D147</f>
        <v>2500000</v>
      </c>
    </row>
    <row r="147" spans="1:4" ht="31.5">
      <c r="A147" s="61" t="s">
        <v>332</v>
      </c>
      <c r="B147" s="62" t="s">
        <v>978</v>
      </c>
      <c r="C147" s="62" t="s">
        <v>333</v>
      </c>
      <c r="D147" s="164">
        <v>2500000</v>
      </c>
    </row>
    <row r="148" spans="1:4" s="204" customFormat="1" ht="47.25">
      <c r="A148" s="148" t="s">
        <v>743</v>
      </c>
      <c r="B148" s="203" t="s">
        <v>748</v>
      </c>
      <c r="C148" s="203"/>
      <c r="D148" s="169">
        <f>D149</f>
        <v>1029000</v>
      </c>
    </row>
    <row r="149" spans="1:4" ht="34.5" customHeight="1">
      <c r="A149" s="61" t="s">
        <v>1151</v>
      </c>
      <c r="B149" s="62" t="s">
        <v>747</v>
      </c>
      <c r="C149" s="62"/>
      <c r="D149" s="164">
        <f>D150</f>
        <v>1029000</v>
      </c>
    </row>
    <row r="150" spans="1:4" ht="31.5">
      <c r="A150" s="122" t="s">
        <v>981</v>
      </c>
      <c r="B150" s="62" t="s">
        <v>980</v>
      </c>
      <c r="C150" s="62"/>
      <c r="D150" s="164">
        <f>D151</f>
        <v>1029000</v>
      </c>
    </row>
    <row r="151" spans="1:4" ht="31.5">
      <c r="A151" s="205" t="s">
        <v>332</v>
      </c>
      <c r="B151" s="62" t="s">
        <v>980</v>
      </c>
      <c r="C151" s="62" t="s">
        <v>333</v>
      </c>
      <c r="D151" s="164">
        <v>1029000</v>
      </c>
    </row>
    <row r="152" spans="1:4" s="204" customFormat="1" ht="50.25" customHeight="1">
      <c r="A152" s="148" t="s">
        <v>0</v>
      </c>
      <c r="B152" s="203" t="s">
        <v>152</v>
      </c>
      <c r="C152" s="203"/>
      <c r="D152" s="169">
        <f>D153</f>
        <v>3990904</v>
      </c>
    </row>
    <row r="153" spans="1:4" s="204" customFormat="1" ht="31.5">
      <c r="A153" s="61" t="s">
        <v>720</v>
      </c>
      <c r="B153" s="62" t="s">
        <v>153</v>
      </c>
      <c r="C153" s="62"/>
      <c r="D153" s="164">
        <f>D154+D156</f>
        <v>3990904</v>
      </c>
    </row>
    <row r="154" spans="1:4" s="204" customFormat="1" ht="15.75">
      <c r="A154" s="61" t="s">
        <v>249</v>
      </c>
      <c r="B154" s="62" t="s">
        <v>41</v>
      </c>
      <c r="C154" s="62"/>
      <c r="D154" s="164">
        <f>D155</f>
        <v>2400000</v>
      </c>
    </row>
    <row r="155" spans="1:4" s="204" customFormat="1" ht="15.75">
      <c r="A155" s="61" t="s">
        <v>327</v>
      </c>
      <c r="B155" s="62" t="s">
        <v>41</v>
      </c>
      <c r="C155" s="62" t="s">
        <v>328</v>
      </c>
      <c r="D155" s="164">
        <v>2400000</v>
      </c>
    </row>
    <row r="156" spans="1:4" s="204" customFormat="1" ht="31.5">
      <c r="A156" s="61" t="s">
        <v>1204</v>
      </c>
      <c r="B156" s="62" t="s">
        <v>1205</v>
      </c>
      <c r="C156" s="62"/>
      <c r="D156" s="164">
        <f>D157</f>
        <v>1590904</v>
      </c>
    </row>
    <row r="157" spans="1:4" s="204" customFormat="1" ht="15.75">
      <c r="A157" s="61" t="s">
        <v>327</v>
      </c>
      <c r="B157" s="62" t="s">
        <v>1205</v>
      </c>
      <c r="C157" s="62" t="s">
        <v>328</v>
      </c>
      <c r="D157" s="164">
        <v>1590904</v>
      </c>
    </row>
    <row r="158" spans="1:4" s="204" customFormat="1" ht="48.75" customHeight="1">
      <c r="A158" s="148" t="s">
        <v>1</v>
      </c>
      <c r="B158" s="203" t="s">
        <v>154</v>
      </c>
      <c r="C158" s="203"/>
      <c r="D158" s="169">
        <f>D159+D165+D169+D174</f>
        <v>8755300</v>
      </c>
    </row>
    <row r="159" spans="1:4" ht="31.5">
      <c r="A159" s="61" t="s">
        <v>356</v>
      </c>
      <c r="B159" s="62" t="s">
        <v>721</v>
      </c>
      <c r="C159" s="62"/>
      <c r="D159" s="164">
        <f>D162+D160</f>
        <v>2600000</v>
      </c>
    </row>
    <row r="160" spans="1:4" ht="15.75">
      <c r="A160" s="61" t="s">
        <v>517</v>
      </c>
      <c r="B160" s="62" t="s">
        <v>722</v>
      </c>
      <c r="C160" s="62"/>
      <c r="D160" s="164">
        <f>D161</f>
        <v>2600000</v>
      </c>
    </row>
    <row r="161" spans="1:4" ht="15.75">
      <c r="A161" s="61" t="s">
        <v>327</v>
      </c>
      <c r="B161" s="62" t="s">
        <v>722</v>
      </c>
      <c r="C161" s="62" t="s">
        <v>328</v>
      </c>
      <c r="D161" s="164">
        <v>2600000</v>
      </c>
    </row>
    <row r="162" spans="1:4" ht="15.75" hidden="1">
      <c r="A162" s="61"/>
      <c r="B162" s="62"/>
      <c r="C162" s="62"/>
      <c r="D162" s="164"/>
    </row>
    <row r="163" spans="1:4" ht="15.75" hidden="1">
      <c r="A163" s="61"/>
      <c r="B163" s="62"/>
      <c r="C163" s="62"/>
      <c r="D163" s="164"/>
    </row>
    <row r="164" spans="1:4" ht="31.5">
      <c r="A164" s="61" t="s">
        <v>969</v>
      </c>
      <c r="B164" s="62" t="s">
        <v>723</v>
      </c>
      <c r="C164" s="62"/>
      <c r="D164" s="164">
        <v>0</v>
      </c>
    </row>
    <row r="165" spans="1:4" ht="47.25">
      <c r="A165" s="61" t="s">
        <v>726</v>
      </c>
      <c r="B165" s="62" t="s">
        <v>724</v>
      </c>
      <c r="C165" s="62"/>
      <c r="D165" s="164">
        <f>D166</f>
        <v>1000000</v>
      </c>
    </row>
    <row r="166" spans="1:4" ht="15.75">
      <c r="A166" s="61" t="s">
        <v>74</v>
      </c>
      <c r="B166" s="62" t="s">
        <v>973</v>
      </c>
      <c r="C166" s="62"/>
      <c r="D166" s="164">
        <f>D167+D168</f>
        <v>1000000</v>
      </c>
    </row>
    <row r="167" spans="1:4" ht="31.5">
      <c r="A167" s="61" t="s">
        <v>350</v>
      </c>
      <c r="B167" s="62" t="s">
        <v>973</v>
      </c>
      <c r="C167" s="62" t="s">
        <v>326</v>
      </c>
      <c r="D167" s="164">
        <v>659700</v>
      </c>
    </row>
    <row r="168" spans="1:4" ht="15.75">
      <c r="A168" s="61" t="s">
        <v>327</v>
      </c>
      <c r="B168" s="62" t="s">
        <v>973</v>
      </c>
      <c r="C168" s="62" t="s">
        <v>328</v>
      </c>
      <c r="D168" s="164">
        <v>340300</v>
      </c>
    </row>
    <row r="169" spans="1:4" s="204" customFormat="1" ht="31.5">
      <c r="A169" s="61" t="s">
        <v>487</v>
      </c>
      <c r="B169" s="62" t="s">
        <v>725</v>
      </c>
      <c r="C169" s="62"/>
      <c r="D169" s="164">
        <f>D170</f>
        <v>2968000</v>
      </c>
    </row>
    <row r="170" spans="1:4" s="204" customFormat="1" ht="31.5">
      <c r="A170" s="61" t="s">
        <v>329</v>
      </c>
      <c r="B170" s="62" t="s">
        <v>974</v>
      </c>
      <c r="C170" s="62"/>
      <c r="D170" s="164">
        <f>D171</f>
        <v>2968000</v>
      </c>
    </row>
    <row r="171" spans="1:4" s="204" customFormat="1" ht="31.5">
      <c r="A171" s="61" t="s">
        <v>332</v>
      </c>
      <c r="B171" s="62" t="s">
        <v>974</v>
      </c>
      <c r="C171" s="62" t="s">
        <v>333</v>
      </c>
      <c r="D171" s="164">
        <v>2968000</v>
      </c>
    </row>
    <row r="172" spans="1:4" s="204" customFormat="1" ht="30" customHeight="1">
      <c r="A172" s="61" t="s">
        <v>971</v>
      </c>
      <c r="B172" s="62" t="s">
        <v>727</v>
      </c>
      <c r="C172" s="62"/>
      <c r="D172" s="164">
        <v>0</v>
      </c>
    </row>
    <row r="173" spans="1:4" s="204" customFormat="1" ht="30" customHeight="1">
      <c r="A173" s="61" t="s">
        <v>994</v>
      </c>
      <c r="B173" s="62" t="s">
        <v>972</v>
      </c>
      <c r="C173" s="62"/>
      <c r="D173" s="164">
        <v>0</v>
      </c>
    </row>
    <row r="174" spans="1:4" ht="34.5" customHeight="1">
      <c r="A174" s="61" t="s">
        <v>58</v>
      </c>
      <c r="B174" s="62" t="s">
        <v>991</v>
      </c>
      <c r="C174" s="62"/>
      <c r="D174" s="164">
        <f>D175+D177</f>
        <v>2187300</v>
      </c>
    </row>
    <row r="175" spans="1:6" s="204" customFormat="1" ht="45.75" customHeight="1">
      <c r="A175" s="61" t="s">
        <v>357</v>
      </c>
      <c r="B175" s="62" t="s">
        <v>992</v>
      </c>
      <c r="C175" s="62"/>
      <c r="D175" s="164">
        <f>D176</f>
        <v>592400</v>
      </c>
      <c r="F175" s="231"/>
    </row>
    <row r="176" spans="1:6" s="204" customFormat="1" ht="35.25" customHeight="1">
      <c r="A176" s="61" t="s">
        <v>350</v>
      </c>
      <c r="B176" s="62" t="s">
        <v>992</v>
      </c>
      <c r="C176" s="62" t="s">
        <v>326</v>
      </c>
      <c r="D176" s="164">
        <v>592400</v>
      </c>
      <c r="F176" s="231"/>
    </row>
    <row r="177" spans="1:4" s="204" customFormat="1" ht="36.75" customHeight="1">
      <c r="A177" s="61" t="s">
        <v>686</v>
      </c>
      <c r="B177" s="62" t="s">
        <v>993</v>
      </c>
      <c r="C177" s="62"/>
      <c r="D177" s="164">
        <f>D178</f>
        <v>1594900</v>
      </c>
    </row>
    <row r="178" spans="1:4" s="204" customFormat="1" ht="36.75" customHeight="1">
      <c r="A178" s="61" t="s">
        <v>350</v>
      </c>
      <c r="B178" s="62" t="s">
        <v>993</v>
      </c>
      <c r="C178" s="62" t="s">
        <v>326</v>
      </c>
      <c r="D178" s="164">
        <v>1594900</v>
      </c>
    </row>
    <row r="179" spans="1:7" s="204" customFormat="1" ht="31.5">
      <c r="A179" s="148" t="s">
        <v>2</v>
      </c>
      <c r="B179" s="203" t="s">
        <v>155</v>
      </c>
      <c r="C179" s="203"/>
      <c r="D179" s="169">
        <f>D186+D213+D180+D183</f>
        <v>177596349.91</v>
      </c>
      <c r="G179" s="293"/>
    </row>
    <row r="180" spans="1:4" s="204" customFormat="1" ht="31.5">
      <c r="A180" s="61" t="s">
        <v>1152</v>
      </c>
      <c r="B180" s="62" t="s">
        <v>759</v>
      </c>
      <c r="C180" s="62"/>
      <c r="D180" s="164">
        <f>D181</f>
        <v>20996383.46</v>
      </c>
    </row>
    <row r="181" spans="1:4" s="204" customFormat="1" ht="19.5" customHeight="1">
      <c r="A181" s="61" t="s">
        <v>758</v>
      </c>
      <c r="B181" s="62" t="s">
        <v>760</v>
      </c>
      <c r="C181" s="62"/>
      <c r="D181" s="164">
        <f>D182</f>
        <v>20996383.46</v>
      </c>
    </row>
    <row r="182" spans="1:4" s="204" customFormat="1" ht="31.5">
      <c r="A182" s="61" t="s">
        <v>332</v>
      </c>
      <c r="B182" s="62" t="s">
        <v>760</v>
      </c>
      <c r="C182" s="62" t="s">
        <v>333</v>
      </c>
      <c r="D182" s="164">
        <v>20996383.46</v>
      </c>
    </row>
    <row r="183" spans="1:4" s="204" customFormat="1" ht="15.75">
      <c r="A183" s="61" t="s">
        <v>1225</v>
      </c>
      <c r="B183" s="62" t="s">
        <v>1226</v>
      </c>
      <c r="C183" s="62"/>
      <c r="D183" s="164">
        <f>D184</f>
        <v>119047.62</v>
      </c>
    </row>
    <row r="184" spans="1:4" s="204" customFormat="1" ht="15.75">
      <c r="A184" s="61" t="s">
        <v>758</v>
      </c>
      <c r="B184" s="62" t="s">
        <v>1227</v>
      </c>
      <c r="C184" s="62"/>
      <c r="D184" s="164">
        <f>D185</f>
        <v>119047.62</v>
      </c>
    </row>
    <row r="185" spans="1:4" s="204" customFormat="1" ht="31.5">
      <c r="A185" s="61" t="s">
        <v>332</v>
      </c>
      <c r="B185" s="62" t="s">
        <v>1227</v>
      </c>
      <c r="C185" s="62" t="s">
        <v>333</v>
      </c>
      <c r="D185" s="164">
        <v>119047.62</v>
      </c>
    </row>
    <row r="186" spans="1:4" ht="47.25">
      <c r="A186" s="61" t="s">
        <v>157</v>
      </c>
      <c r="B186" s="62" t="s">
        <v>156</v>
      </c>
      <c r="C186" s="62"/>
      <c r="D186" s="164">
        <f>D203+D208+D210+D192+D189+D187+D195+D197+D199+D201+D206</f>
        <v>111630647.28</v>
      </c>
    </row>
    <row r="187" spans="1:4" ht="15.75">
      <c r="A187" s="61" t="s">
        <v>999</v>
      </c>
      <c r="B187" s="62" t="s">
        <v>1000</v>
      </c>
      <c r="C187" s="62"/>
      <c r="D187" s="164">
        <f>D188</f>
        <v>435717.57</v>
      </c>
    </row>
    <row r="188" spans="1:4" ht="31.5">
      <c r="A188" s="61" t="s">
        <v>332</v>
      </c>
      <c r="B188" s="62" t="s">
        <v>1000</v>
      </c>
      <c r="C188" s="62" t="s">
        <v>333</v>
      </c>
      <c r="D188" s="164">
        <v>435717.57</v>
      </c>
    </row>
    <row r="189" spans="1:4" s="204" customFormat="1" ht="47.25">
      <c r="A189" s="61" t="s">
        <v>467</v>
      </c>
      <c r="B189" s="62" t="s">
        <v>368</v>
      </c>
      <c r="C189" s="62"/>
      <c r="D189" s="164">
        <f>D191+D190</f>
        <v>1665000</v>
      </c>
    </row>
    <row r="190" spans="1:4" s="204" customFormat="1" ht="15.75">
      <c r="A190" s="61" t="s">
        <v>253</v>
      </c>
      <c r="B190" s="62" t="s">
        <v>368</v>
      </c>
      <c r="C190" s="62" t="s">
        <v>335</v>
      </c>
      <c r="D190" s="164">
        <v>300000</v>
      </c>
    </row>
    <row r="191" spans="1:4" s="204" customFormat="1" ht="31.5">
      <c r="A191" s="61" t="s">
        <v>332</v>
      </c>
      <c r="B191" s="62" t="s">
        <v>368</v>
      </c>
      <c r="C191" s="62" t="s">
        <v>333</v>
      </c>
      <c r="D191" s="164">
        <v>1365000</v>
      </c>
    </row>
    <row r="192" spans="1:4" s="204" customFormat="1" ht="64.5" customHeight="1">
      <c r="A192" s="61" t="s">
        <v>411</v>
      </c>
      <c r="B192" s="62" t="s">
        <v>37</v>
      </c>
      <c r="C192" s="62"/>
      <c r="D192" s="164">
        <f>D194+D193</f>
        <v>30712600</v>
      </c>
    </row>
    <row r="193" spans="1:4" s="204" customFormat="1" ht="15.75">
      <c r="A193" s="61" t="s">
        <v>253</v>
      </c>
      <c r="B193" s="62" t="s">
        <v>37</v>
      </c>
      <c r="C193" s="62" t="s">
        <v>335</v>
      </c>
      <c r="D193" s="164">
        <v>8151000</v>
      </c>
    </row>
    <row r="194" spans="1:4" s="204" customFormat="1" ht="31.5">
      <c r="A194" s="61" t="s">
        <v>332</v>
      </c>
      <c r="B194" s="62" t="s">
        <v>37</v>
      </c>
      <c r="C194" s="62" t="s">
        <v>333</v>
      </c>
      <c r="D194" s="164">
        <v>22561600</v>
      </c>
    </row>
    <row r="195" spans="1:4" s="204" customFormat="1" ht="31.5">
      <c r="A195" s="61" t="s">
        <v>1041</v>
      </c>
      <c r="B195" s="62" t="s">
        <v>1071</v>
      </c>
      <c r="C195" s="62"/>
      <c r="D195" s="164">
        <f>D196</f>
        <v>2212261</v>
      </c>
    </row>
    <row r="196" spans="1:4" s="204" customFormat="1" ht="31.5">
      <c r="A196" s="61" t="s">
        <v>332</v>
      </c>
      <c r="B196" s="62" t="s">
        <v>1071</v>
      </c>
      <c r="C196" s="62" t="s">
        <v>333</v>
      </c>
      <c r="D196" s="164">
        <v>2212261</v>
      </c>
    </row>
    <row r="197" spans="1:4" s="204" customFormat="1" ht="31.5">
      <c r="A197" s="61" t="s">
        <v>1043</v>
      </c>
      <c r="B197" s="62" t="s">
        <v>1072</v>
      </c>
      <c r="C197" s="62"/>
      <c r="D197" s="164">
        <f>D198</f>
        <v>165000</v>
      </c>
    </row>
    <row r="198" spans="1:4" s="204" customFormat="1" ht="31.5">
      <c r="A198" s="61" t="s">
        <v>332</v>
      </c>
      <c r="B198" s="62" t="s">
        <v>1072</v>
      </c>
      <c r="C198" s="62" t="s">
        <v>333</v>
      </c>
      <c r="D198" s="164">
        <v>165000</v>
      </c>
    </row>
    <row r="199" spans="1:4" s="204" customFormat="1" ht="31.5">
      <c r="A199" s="61" t="s">
        <v>1045</v>
      </c>
      <c r="B199" s="62" t="s">
        <v>1073</v>
      </c>
      <c r="C199" s="62"/>
      <c r="D199" s="164">
        <f>D200</f>
        <v>165000</v>
      </c>
    </row>
    <row r="200" spans="1:4" s="204" customFormat="1" ht="31.5">
      <c r="A200" s="61" t="s">
        <v>332</v>
      </c>
      <c r="B200" s="62" t="s">
        <v>1073</v>
      </c>
      <c r="C200" s="62" t="s">
        <v>333</v>
      </c>
      <c r="D200" s="164">
        <v>165000</v>
      </c>
    </row>
    <row r="201" spans="1:4" s="204" customFormat="1" ht="47.25">
      <c r="A201" s="61" t="s">
        <v>1228</v>
      </c>
      <c r="B201" s="62" t="s">
        <v>1229</v>
      </c>
      <c r="C201" s="62"/>
      <c r="D201" s="164">
        <f>D202</f>
        <v>2028140</v>
      </c>
    </row>
    <row r="202" spans="1:4" s="204" customFormat="1" ht="15.75">
      <c r="A202" s="61" t="s">
        <v>253</v>
      </c>
      <c r="B202" s="62" t="s">
        <v>1229</v>
      </c>
      <c r="C202" s="62" t="s">
        <v>335</v>
      </c>
      <c r="D202" s="164">
        <v>2028140</v>
      </c>
    </row>
    <row r="203" spans="1:4" ht="15.75">
      <c r="A203" s="61" t="s">
        <v>347</v>
      </c>
      <c r="B203" s="62" t="s">
        <v>158</v>
      </c>
      <c r="C203" s="62"/>
      <c r="D203" s="164">
        <f>D205+D204</f>
        <v>46417470.71</v>
      </c>
    </row>
    <row r="204" spans="1:4" ht="15.75">
      <c r="A204" s="61" t="s">
        <v>253</v>
      </c>
      <c r="B204" s="62" t="s">
        <v>158</v>
      </c>
      <c r="C204" s="62" t="s">
        <v>335</v>
      </c>
      <c r="D204" s="164">
        <v>2045000</v>
      </c>
    </row>
    <row r="205" spans="1:4" ht="21" customHeight="1">
      <c r="A205" s="61" t="s">
        <v>332</v>
      </c>
      <c r="B205" s="62" t="s">
        <v>158</v>
      </c>
      <c r="C205" s="62" t="s">
        <v>333</v>
      </c>
      <c r="D205" s="164">
        <v>44372470.71</v>
      </c>
    </row>
    <row r="206" spans="1:4" ht="18.75" customHeight="1">
      <c r="A206" s="61" t="s">
        <v>1230</v>
      </c>
      <c r="B206" s="62" t="s">
        <v>1231</v>
      </c>
      <c r="C206" s="62"/>
      <c r="D206" s="164">
        <f>D207</f>
        <v>150000</v>
      </c>
    </row>
    <row r="207" spans="1:4" ht="17.25" customHeight="1">
      <c r="A207" s="61" t="s">
        <v>253</v>
      </c>
      <c r="B207" s="62" t="s">
        <v>1231</v>
      </c>
      <c r="C207" s="62" t="s">
        <v>335</v>
      </c>
      <c r="D207" s="164">
        <v>150000</v>
      </c>
    </row>
    <row r="208" spans="1:4" ht="15.75">
      <c r="A208" s="61" t="s">
        <v>279</v>
      </c>
      <c r="B208" s="62" t="s">
        <v>159</v>
      </c>
      <c r="C208" s="62"/>
      <c r="D208" s="164">
        <f>D209</f>
        <v>27391000</v>
      </c>
    </row>
    <row r="209" spans="1:4" s="204" customFormat="1" ht="31.5">
      <c r="A209" s="61" t="s">
        <v>332</v>
      </c>
      <c r="B209" s="62" t="s">
        <v>159</v>
      </c>
      <c r="C209" s="62" t="s">
        <v>333</v>
      </c>
      <c r="D209" s="164">
        <v>27391000</v>
      </c>
    </row>
    <row r="210" spans="1:4" ht="15.75">
      <c r="A210" s="61" t="s">
        <v>348</v>
      </c>
      <c r="B210" s="62" t="s">
        <v>160</v>
      </c>
      <c r="C210" s="62"/>
      <c r="D210" s="164">
        <f>D211+D212</f>
        <v>288458</v>
      </c>
    </row>
    <row r="211" spans="1:4" ht="31.5">
      <c r="A211" s="61" t="s">
        <v>350</v>
      </c>
      <c r="B211" s="62" t="s">
        <v>160</v>
      </c>
      <c r="C211" s="62" t="s">
        <v>326</v>
      </c>
      <c r="D211" s="164">
        <v>268458</v>
      </c>
    </row>
    <row r="212" spans="1:4" ht="15.75">
      <c r="A212" s="61" t="s">
        <v>337</v>
      </c>
      <c r="B212" s="62" t="s">
        <v>160</v>
      </c>
      <c r="C212" s="62" t="s">
        <v>336</v>
      </c>
      <c r="D212" s="164">
        <v>20000</v>
      </c>
    </row>
    <row r="213" spans="1:4" s="204" customFormat="1" ht="31.5">
      <c r="A213" s="61" t="s">
        <v>4</v>
      </c>
      <c r="B213" s="62" t="s">
        <v>161</v>
      </c>
      <c r="C213" s="62"/>
      <c r="D213" s="164">
        <f>D216+D214</f>
        <v>44850271.55</v>
      </c>
    </row>
    <row r="214" spans="1:4" ht="50.25" customHeight="1">
      <c r="A214" s="61" t="s">
        <v>410</v>
      </c>
      <c r="B214" s="62" t="s">
        <v>36</v>
      </c>
      <c r="C214" s="62"/>
      <c r="D214" s="164">
        <f>D215</f>
        <v>10106300</v>
      </c>
    </row>
    <row r="215" spans="1:4" ht="33.75" customHeight="1">
      <c r="A215" s="61" t="s">
        <v>332</v>
      </c>
      <c r="B215" s="62" t="s">
        <v>36</v>
      </c>
      <c r="C215" s="62" t="s">
        <v>333</v>
      </c>
      <c r="D215" s="164">
        <v>10106300</v>
      </c>
    </row>
    <row r="216" spans="1:4" ht="15.75">
      <c r="A216" s="61" t="s">
        <v>116</v>
      </c>
      <c r="B216" s="62" t="s">
        <v>162</v>
      </c>
      <c r="C216" s="62"/>
      <c r="D216" s="164">
        <f>D217</f>
        <v>34743971.55</v>
      </c>
    </row>
    <row r="217" spans="1:4" ht="31.5">
      <c r="A217" s="61" t="s">
        <v>332</v>
      </c>
      <c r="B217" s="62" t="s">
        <v>162</v>
      </c>
      <c r="C217" s="62" t="s">
        <v>333</v>
      </c>
      <c r="D217" s="164">
        <v>34743971.55</v>
      </c>
    </row>
    <row r="218" spans="1:4" s="204" customFormat="1" ht="33.75" customHeight="1">
      <c r="A218" s="148" t="s">
        <v>728</v>
      </c>
      <c r="B218" s="203" t="s">
        <v>163</v>
      </c>
      <c r="C218" s="203"/>
      <c r="D218" s="169">
        <f>D219+D224+D231+D239+D236+D242+D247</f>
        <v>111011915.05000001</v>
      </c>
    </row>
    <row r="219" spans="1:4" s="204" customFormat="1" ht="31.5">
      <c r="A219" s="61" t="s">
        <v>164</v>
      </c>
      <c r="B219" s="62" t="s">
        <v>165</v>
      </c>
      <c r="C219" s="62"/>
      <c r="D219" s="164">
        <f>D220</f>
        <v>4965500</v>
      </c>
    </row>
    <row r="220" spans="1:4" s="204" customFormat="1" ht="15.75">
      <c r="A220" s="61" t="s">
        <v>351</v>
      </c>
      <c r="B220" s="62" t="s">
        <v>166</v>
      </c>
      <c r="C220" s="62"/>
      <c r="D220" s="164">
        <f>D221+D222+D223</f>
        <v>4965500</v>
      </c>
    </row>
    <row r="221" spans="1:4" s="204" customFormat="1" ht="47.25">
      <c r="A221" s="61" t="s">
        <v>324</v>
      </c>
      <c r="B221" s="62" t="s">
        <v>166</v>
      </c>
      <c r="C221" s="62" t="s">
        <v>325</v>
      </c>
      <c r="D221" s="164">
        <v>3994500</v>
      </c>
    </row>
    <row r="222" spans="1:4" ht="31.5">
      <c r="A222" s="61" t="s">
        <v>350</v>
      </c>
      <c r="B222" s="62" t="s">
        <v>166</v>
      </c>
      <c r="C222" s="62" t="s">
        <v>326</v>
      </c>
      <c r="D222" s="164">
        <v>723000</v>
      </c>
    </row>
    <row r="223" spans="1:4" ht="15.75">
      <c r="A223" s="61" t="s">
        <v>327</v>
      </c>
      <c r="B223" s="62" t="s">
        <v>166</v>
      </c>
      <c r="C223" s="62" t="s">
        <v>328</v>
      </c>
      <c r="D223" s="164">
        <v>248000</v>
      </c>
    </row>
    <row r="224" spans="1:4" ht="33.75" customHeight="1">
      <c r="A224" s="61" t="s">
        <v>729</v>
      </c>
      <c r="B224" s="62" t="s">
        <v>167</v>
      </c>
      <c r="C224" s="62"/>
      <c r="D224" s="164">
        <f>D225+D229</f>
        <v>86169000</v>
      </c>
    </row>
    <row r="225" spans="1:4" ht="15.75">
      <c r="A225" s="61" t="s">
        <v>351</v>
      </c>
      <c r="B225" s="62" t="s">
        <v>168</v>
      </c>
      <c r="C225" s="62"/>
      <c r="D225" s="164">
        <f>D226+D227+D228</f>
        <v>82798000</v>
      </c>
    </row>
    <row r="226" spans="1:4" ht="48" customHeight="1">
      <c r="A226" s="61" t="s">
        <v>324</v>
      </c>
      <c r="B226" s="62" t="s">
        <v>168</v>
      </c>
      <c r="C226" s="62" t="s">
        <v>325</v>
      </c>
      <c r="D226" s="164">
        <v>64861000</v>
      </c>
    </row>
    <row r="227" spans="1:4" ht="36" customHeight="1">
      <c r="A227" s="61" t="s">
        <v>350</v>
      </c>
      <c r="B227" s="62" t="s">
        <v>168</v>
      </c>
      <c r="C227" s="62" t="s">
        <v>326</v>
      </c>
      <c r="D227" s="164">
        <v>17467000</v>
      </c>
    </row>
    <row r="228" spans="1:4" ht="15.75">
      <c r="A228" s="61" t="s">
        <v>327</v>
      </c>
      <c r="B228" s="62" t="s">
        <v>168</v>
      </c>
      <c r="C228" s="62" t="s">
        <v>328</v>
      </c>
      <c r="D228" s="164">
        <v>470000</v>
      </c>
    </row>
    <row r="229" spans="1:4" ht="31.5">
      <c r="A229" s="61" t="s">
        <v>30</v>
      </c>
      <c r="B229" s="62" t="s">
        <v>169</v>
      </c>
      <c r="C229" s="62"/>
      <c r="D229" s="164">
        <f>D230</f>
        <v>3371000</v>
      </c>
    </row>
    <row r="230" spans="1:4" ht="47.25">
      <c r="A230" s="61" t="s">
        <v>324</v>
      </c>
      <c r="B230" s="62" t="s">
        <v>169</v>
      </c>
      <c r="C230" s="62" t="s">
        <v>325</v>
      </c>
      <c r="D230" s="164">
        <v>3371000</v>
      </c>
    </row>
    <row r="231" spans="1:4" ht="48" customHeight="1">
      <c r="A231" s="61" t="s">
        <v>730</v>
      </c>
      <c r="B231" s="62" t="s">
        <v>170</v>
      </c>
      <c r="C231" s="62"/>
      <c r="D231" s="164">
        <f>D232+D234</f>
        <v>2841300</v>
      </c>
    </row>
    <row r="232" spans="1:4" ht="31.5">
      <c r="A232" s="61" t="s">
        <v>355</v>
      </c>
      <c r="B232" s="62" t="s">
        <v>171</v>
      </c>
      <c r="C232" s="62"/>
      <c r="D232" s="164">
        <f>D233</f>
        <v>2463600</v>
      </c>
    </row>
    <row r="233" spans="1:4" ht="15.75">
      <c r="A233" s="61" t="s">
        <v>253</v>
      </c>
      <c r="B233" s="62" t="s">
        <v>171</v>
      </c>
      <c r="C233" s="62" t="s">
        <v>335</v>
      </c>
      <c r="D233" s="164">
        <v>2463600</v>
      </c>
    </row>
    <row r="234" spans="1:4" ht="47.25">
      <c r="A234" s="61" t="s">
        <v>455</v>
      </c>
      <c r="B234" s="62" t="s">
        <v>456</v>
      </c>
      <c r="C234" s="62"/>
      <c r="D234" s="164">
        <f>D235</f>
        <v>377700</v>
      </c>
    </row>
    <row r="235" spans="1:4" ht="31.5">
      <c r="A235" s="61" t="s">
        <v>350</v>
      </c>
      <c r="B235" s="62" t="s">
        <v>456</v>
      </c>
      <c r="C235" s="62" t="s">
        <v>326</v>
      </c>
      <c r="D235" s="164">
        <v>377700</v>
      </c>
    </row>
    <row r="236" spans="1:4" ht="31.5">
      <c r="A236" s="61" t="s">
        <v>1153</v>
      </c>
      <c r="B236" s="62" t="s">
        <v>457</v>
      </c>
      <c r="C236" s="62"/>
      <c r="D236" s="164">
        <f>D237</f>
        <v>884000</v>
      </c>
    </row>
    <row r="237" spans="1:4" ht="15.75">
      <c r="A237" s="61" t="s">
        <v>1199</v>
      </c>
      <c r="B237" s="62" t="s">
        <v>1200</v>
      </c>
      <c r="C237" s="62"/>
      <c r="D237" s="164">
        <f>D238</f>
        <v>884000</v>
      </c>
    </row>
    <row r="238" spans="1:4" ht="15.75">
      <c r="A238" s="61" t="s">
        <v>327</v>
      </c>
      <c r="B238" s="62" t="s">
        <v>1200</v>
      </c>
      <c r="C238" s="62" t="s">
        <v>328</v>
      </c>
      <c r="D238" s="164">
        <v>884000</v>
      </c>
    </row>
    <row r="239" spans="1:4" s="204" customFormat="1" ht="51" customHeight="1">
      <c r="A239" s="61" t="s">
        <v>956</v>
      </c>
      <c r="B239" s="62" t="s">
        <v>396</v>
      </c>
      <c r="C239" s="62"/>
      <c r="D239" s="164">
        <f>D240</f>
        <v>2679043.26</v>
      </c>
    </row>
    <row r="240" spans="1:4" s="204" customFormat="1" ht="15.75">
      <c r="A240" s="61" t="s">
        <v>79</v>
      </c>
      <c r="B240" s="62" t="s">
        <v>953</v>
      </c>
      <c r="C240" s="62"/>
      <c r="D240" s="164">
        <f>D241</f>
        <v>2679043.26</v>
      </c>
    </row>
    <row r="241" spans="1:4" s="204" customFormat="1" ht="15.75">
      <c r="A241" s="61" t="s">
        <v>337</v>
      </c>
      <c r="B241" s="62" t="s">
        <v>953</v>
      </c>
      <c r="C241" s="62" t="s">
        <v>336</v>
      </c>
      <c r="D241" s="164">
        <v>2679043.26</v>
      </c>
    </row>
    <row r="242" spans="1:4" s="204" customFormat="1" ht="47.25">
      <c r="A242" s="61" t="s">
        <v>731</v>
      </c>
      <c r="B242" s="62" t="s">
        <v>464</v>
      </c>
      <c r="C242" s="62"/>
      <c r="D242" s="164">
        <f>D244+D245</f>
        <v>4777000</v>
      </c>
    </row>
    <row r="243" spans="1:4" s="204" customFormat="1" ht="15.75">
      <c r="A243" s="61" t="s">
        <v>330</v>
      </c>
      <c r="B243" s="62" t="s">
        <v>954</v>
      </c>
      <c r="C243" s="62"/>
      <c r="D243" s="164">
        <f>D244</f>
        <v>3670000</v>
      </c>
    </row>
    <row r="244" spans="1:4" s="204" customFormat="1" ht="31.5">
      <c r="A244" s="61" t="s">
        <v>350</v>
      </c>
      <c r="B244" s="62" t="s">
        <v>954</v>
      </c>
      <c r="C244" s="62" t="s">
        <v>326</v>
      </c>
      <c r="D244" s="164">
        <v>3670000</v>
      </c>
    </row>
    <row r="245" spans="1:4" s="204" customFormat="1" ht="18.75" customHeight="1">
      <c r="A245" s="61" t="s">
        <v>331</v>
      </c>
      <c r="B245" s="62" t="s">
        <v>955</v>
      </c>
      <c r="C245" s="62"/>
      <c r="D245" s="164">
        <f>D246</f>
        <v>1107000</v>
      </c>
    </row>
    <row r="246" spans="1:4" s="204" customFormat="1" ht="31.5">
      <c r="A246" s="61" t="s">
        <v>350</v>
      </c>
      <c r="B246" s="62" t="s">
        <v>955</v>
      </c>
      <c r="C246" s="62" t="s">
        <v>326</v>
      </c>
      <c r="D246" s="164">
        <v>1107000</v>
      </c>
    </row>
    <row r="247" spans="1:4" s="204" customFormat="1" ht="31.5">
      <c r="A247" s="61" t="s">
        <v>197</v>
      </c>
      <c r="B247" s="62" t="s">
        <v>498</v>
      </c>
      <c r="C247" s="62"/>
      <c r="D247" s="164">
        <f>D251+D253+D248+D256</f>
        <v>8696071.79</v>
      </c>
    </row>
    <row r="248" spans="1:4" s="204" customFormat="1" ht="31.5">
      <c r="A248" s="61" t="s">
        <v>315</v>
      </c>
      <c r="B248" s="62" t="s">
        <v>952</v>
      </c>
      <c r="C248" s="62"/>
      <c r="D248" s="164">
        <f>D249+D250</f>
        <v>1350000</v>
      </c>
    </row>
    <row r="249" spans="1:4" s="204" customFormat="1" ht="31.5">
      <c r="A249" s="61" t="s">
        <v>350</v>
      </c>
      <c r="B249" s="62" t="s">
        <v>952</v>
      </c>
      <c r="C249" s="62" t="s">
        <v>326</v>
      </c>
      <c r="D249" s="164">
        <v>1349500</v>
      </c>
    </row>
    <row r="250" spans="1:4" s="204" customFormat="1" ht="15.75">
      <c r="A250" s="61" t="s">
        <v>327</v>
      </c>
      <c r="B250" s="62" t="s">
        <v>952</v>
      </c>
      <c r="C250" s="62" t="s">
        <v>328</v>
      </c>
      <c r="D250" s="164">
        <v>500</v>
      </c>
    </row>
    <row r="251" spans="1:4" s="204" customFormat="1" ht="31.5">
      <c r="A251" s="61" t="s">
        <v>67</v>
      </c>
      <c r="B251" s="62" t="s">
        <v>950</v>
      </c>
      <c r="C251" s="62"/>
      <c r="D251" s="164">
        <f>D252</f>
        <v>500000</v>
      </c>
    </row>
    <row r="252" spans="1:4" s="204" customFormat="1" ht="31.5">
      <c r="A252" s="61" t="s">
        <v>350</v>
      </c>
      <c r="B252" s="62" t="s">
        <v>950</v>
      </c>
      <c r="C252" s="62" t="s">
        <v>326</v>
      </c>
      <c r="D252" s="164">
        <v>500000</v>
      </c>
    </row>
    <row r="253" spans="1:4" s="204" customFormat="1" ht="15.75">
      <c r="A253" s="61" t="s">
        <v>206</v>
      </c>
      <c r="B253" s="62" t="s">
        <v>951</v>
      </c>
      <c r="C253" s="62"/>
      <c r="D253" s="164">
        <f>D254+D255</f>
        <v>6601529.29</v>
      </c>
    </row>
    <row r="254" spans="1:4" s="204" customFormat="1" ht="31.5">
      <c r="A254" s="61" t="s">
        <v>350</v>
      </c>
      <c r="B254" s="62" t="s">
        <v>951</v>
      </c>
      <c r="C254" s="62" t="s">
        <v>326</v>
      </c>
      <c r="D254" s="164">
        <v>4425355.29</v>
      </c>
    </row>
    <row r="255" spans="1:4" s="204" customFormat="1" ht="15.75">
      <c r="A255" s="61" t="s">
        <v>327</v>
      </c>
      <c r="B255" s="62" t="s">
        <v>951</v>
      </c>
      <c r="C255" s="62" t="s">
        <v>328</v>
      </c>
      <c r="D255" s="164">
        <v>2176174</v>
      </c>
    </row>
    <row r="256" spans="1:4" s="204" customFormat="1" ht="15.75">
      <c r="A256" s="61" t="s">
        <v>1076</v>
      </c>
      <c r="B256" s="62" t="s">
        <v>1077</v>
      </c>
      <c r="C256" s="62"/>
      <c r="D256" s="164">
        <f>D257</f>
        <v>244542.5</v>
      </c>
    </row>
    <row r="257" spans="1:4" s="204" customFormat="1" ht="15.75">
      <c r="A257" s="61" t="s">
        <v>253</v>
      </c>
      <c r="B257" s="62" t="s">
        <v>1077</v>
      </c>
      <c r="C257" s="62" t="s">
        <v>335</v>
      </c>
      <c r="D257" s="164">
        <v>244542.5</v>
      </c>
    </row>
    <row r="258" spans="1:4" s="204" customFormat="1" ht="50.25" customHeight="1">
      <c r="A258" s="148" t="s">
        <v>732</v>
      </c>
      <c r="B258" s="203" t="s">
        <v>172</v>
      </c>
      <c r="C258" s="203"/>
      <c r="D258" s="169">
        <f>D268+D272+D296+D307+D262+D293+D259+D265</f>
        <v>181229319.88</v>
      </c>
    </row>
    <row r="259" spans="1:4" s="204" customFormat="1" ht="17.25" customHeight="1">
      <c r="A259" s="61" t="s">
        <v>1050</v>
      </c>
      <c r="B259" s="62" t="s">
        <v>1051</v>
      </c>
      <c r="C259" s="62"/>
      <c r="D259" s="164">
        <f>D260</f>
        <v>123640</v>
      </c>
    </row>
    <row r="260" spans="1:4" s="204" customFormat="1" ht="63" customHeight="1">
      <c r="A260" s="61" t="s">
        <v>1052</v>
      </c>
      <c r="B260" s="62" t="s">
        <v>1053</v>
      </c>
      <c r="C260" s="62"/>
      <c r="D260" s="164">
        <f>D261</f>
        <v>123640</v>
      </c>
    </row>
    <row r="261" spans="1:4" s="204" customFormat="1" ht="18" customHeight="1">
      <c r="A261" s="61" t="s">
        <v>253</v>
      </c>
      <c r="B261" s="62" t="s">
        <v>1053</v>
      </c>
      <c r="C261" s="62" t="s">
        <v>335</v>
      </c>
      <c r="D261" s="164">
        <v>123640</v>
      </c>
    </row>
    <row r="262" spans="1:5" ht="31.5">
      <c r="A262" s="61" t="s">
        <v>1154</v>
      </c>
      <c r="B262" s="62" t="s">
        <v>173</v>
      </c>
      <c r="C262" s="62"/>
      <c r="D262" s="164">
        <f>D263</f>
        <v>22971060.1</v>
      </c>
      <c r="E262" s="216"/>
    </row>
    <row r="263" spans="1:4" ht="31.5">
      <c r="A263" s="61" t="s">
        <v>218</v>
      </c>
      <c r="B263" s="62" t="s">
        <v>733</v>
      </c>
      <c r="C263" s="62"/>
      <c r="D263" s="164">
        <f>D264</f>
        <v>22971060.1</v>
      </c>
    </row>
    <row r="264" spans="1:14" ht="31.5">
      <c r="A264" s="61" t="s">
        <v>111</v>
      </c>
      <c r="B264" s="62" t="s">
        <v>733</v>
      </c>
      <c r="C264" s="62" t="s">
        <v>339</v>
      </c>
      <c r="D264" s="164">
        <v>22971060.1</v>
      </c>
      <c r="N264" s="216"/>
    </row>
    <row r="265" spans="1:14" ht="15.75">
      <c r="A265" s="61" t="s">
        <v>945</v>
      </c>
      <c r="B265" s="62" t="s">
        <v>946</v>
      </c>
      <c r="C265" s="62"/>
      <c r="D265" s="164">
        <f>D266</f>
        <v>500000</v>
      </c>
      <c r="N265" s="216"/>
    </row>
    <row r="266" spans="1:14" ht="47.25">
      <c r="A266" s="61" t="s">
        <v>1206</v>
      </c>
      <c r="B266" s="62" t="s">
        <v>1207</v>
      </c>
      <c r="C266" s="62"/>
      <c r="D266" s="164">
        <f>D267</f>
        <v>500000</v>
      </c>
      <c r="N266" s="216"/>
    </row>
    <row r="267" spans="1:14" ht="15.75">
      <c r="A267" s="61" t="s">
        <v>327</v>
      </c>
      <c r="B267" s="62" t="s">
        <v>1207</v>
      </c>
      <c r="C267" s="62" t="s">
        <v>328</v>
      </c>
      <c r="D267" s="164">
        <v>500000</v>
      </c>
      <c r="N267" s="216"/>
    </row>
    <row r="268" spans="1:14" ht="31.5">
      <c r="A268" s="61" t="s">
        <v>970</v>
      </c>
      <c r="B268" s="62" t="s">
        <v>174</v>
      </c>
      <c r="C268" s="62"/>
      <c r="D268" s="164">
        <f>D269</f>
        <v>8521028.379999999</v>
      </c>
      <c r="N268" s="216"/>
    </row>
    <row r="269" spans="1:4" ht="15.75">
      <c r="A269" s="61" t="s">
        <v>34</v>
      </c>
      <c r="B269" s="62" t="s">
        <v>735</v>
      </c>
      <c r="C269" s="62"/>
      <c r="D269" s="164">
        <f>D270+D271</f>
        <v>8521028.379999999</v>
      </c>
    </row>
    <row r="270" spans="1:4" ht="31.5">
      <c r="A270" s="61" t="s">
        <v>350</v>
      </c>
      <c r="B270" s="62" t="s">
        <v>735</v>
      </c>
      <c r="C270" s="62" t="s">
        <v>326</v>
      </c>
      <c r="D270" s="164">
        <v>7893778.38</v>
      </c>
    </row>
    <row r="271" spans="1:4" ht="15.75">
      <c r="A271" s="61" t="s">
        <v>253</v>
      </c>
      <c r="B271" s="62" t="s">
        <v>735</v>
      </c>
      <c r="C271" s="62" t="s">
        <v>335</v>
      </c>
      <c r="D271" s="164">
        <v>627250</v>
      </c>
    </row>
    <row r="272" spans="1:4" ht="31.5">
      <c r="A272" s="61" t="s">
        <v>533</v>
      </c>
      <c r="B272" s="62" t="s">
        <v>175</v>
      </c>
      <c r="C272" s="62"/>
      <c r="D272" s="164">
        <f>D287+D285+D275+D277+D279+D281+D273+D289+D283+D291</f>
        <v>85725965.65</v>
      </c>
    </row>
    <row r="273" spans="1:4" ht="31.5">
      <c r="A273" s="61" t="s">
        <v>1054</v>
      </c>
      <c r="B273" s="62" t="s">
        <v>1055</v>
      </c>
      <c r="C273" s="62"/>
      <c r="D273" s="164">
        <f>D274</f>
        <v>1701400</v>
      </c>
    </row>
    <row r="274" spans="1:4" ht="15.75">
      <c r="A274" s="61" t="s">
        <v>253</v>
      </c>
      <c r="B274" s="62" t="s">
        <v>1055</v>
      </c>
      <c r="C274" s="62" t="s">
        <v>335</v>
      </c>
      <c r="D274" s="164">
        <v>1701400</v>
      </c>
    </row>
    <row r="275" spans="1:4" ht="15.75">
      <c r="A275" s="61" t="s">
        <v>1056</v>
      </c>
      <c r="B275" s="62" t="s">
        <v>1057</v>
      </c>
      <c r="C275" s="62"/>
      <c r="D275" s="164">
        <f>D276</f>
        <v>35509500</v>
      </c>
    </row>
    <row r="276" spans="1:4" ht="31.5">
      <c r="A276" s="61" t="s">
        <v>111</v>
      </c>
      <c r="B276" s="62" t="s">
        <v>1057</v>
      </c>
      <c r="C276" s="62" t="s">
        <v>339</v>
      </c>
      <c r="D276" s="164">
        <v>35509500</v>
      </c>
    </row>
    <row r="277" spans="1:4" ht="31.5">
      <c r="A277" s="61" t="s">
        <v>1041</v>
      </c>
      <c r="B277" s="62" t="s">
        <v>1058</v>
      </c>
      <c r="C277" s="62"/>
      <c r="D277" s="164">
        <f>D278</f>
        <v>1454000</v>
      </c>
    </row>
    <row r="278" spans="1:4" ht="15.75">
      <c r="A278" s="61" t="s">
        <v>253</v>
      </c>
      <c r="B278" s="62" t="s">
        <v>1058</v>
      </c>
      <c r="C278" s="62" t="s">
        <v>335</v>
      </c>
      <c r="D278" s="164">
        <v>1454000</v>
      </c>
    </row>
    <row r="279" spans="1:4" ht="47.25">
      <c r="A279" s="61" t="s">
        <v>1059</v>
      </c>
      <c r="B279" s="62" t="s">
        <v>1060</v>
      </c>
      <c r="C279" s="62"/>
      <c r="D279" s="164">
        <f>D280</f>
        <v>17049929.61</v>
      </c>
    </row>
    <row r="280" spans="1:4" ht="15.75">
      <c r="A280" s="61" t="s">
        <v>1061</v>
      </c>
      <c r="B280" s="62" t="s">
        <v>1060</v>
      </c>
      <c r="C280" s="62" t="s">
        <v>335</v>
      </c>
      <c r="D280" s="164">
        <v>17049929.61</v>
      </c>
    </row>
    <row r="281" spans="1:4" ht="15.75">
      <c r="A281" s="61" t="s">
        <v>1062</v>
      </c>
      <c r="B281" s="62" t="s">
        <v>1063</v>
      </c>
      <c r="C281" s="62"/>
      <c r="D281" s="164">
        <f>D282</f>
        <v>12956699.67</v>
      </c>
    </row>
    <row r="282" spans="1:4" ht="15.75">
      <c r="A282" s="61" t="s">
        <v>253</v>
      </c>
      <c r="B282" s="62" t="s">
        <v>1063</v>
      </c>
      <c r="C282" s="62" t="s">
        <v>335</v>
      </c>
      <c r="D282" s="164">
        <v>12956699.67</v>
      </c>
    </row>
    <row r="283" spans="1:4" ht="31.5">
      <c r="A283" s="61" t="s">
        <v>1208</v>
      </c>
      <c r="B283" s="62" t="s">
        <v>1209</v>
      </c>
      <c r="C283" s="62"/>
      <c r="D283" s="164">
        <f>D284</f>
        <v>1363779.2</v>
      </c>
    </row>
    <row r="284" spans="1:4" ht="15.75">
      <c r="A284" s="61" t="s">
        <v>253</v>
      </c>
      <c r="B284" s="62" t="s">
        <v>1209</v>
      </c>
      <c r="C284" s="62" t="s">
        <v>335</v>
      </c>
      <c r="D284" s="164">
        <v>1363779.2</v>
      </c>
    </row>
    <row r="285" spans="1:4" ht="19.5" customHeight="1">
      <c r="A285" s="61" t="s">
        <v>518</v>
      </c>
      <c r="B285" s="62" t="s">
        <v>519</v>
      </c>
      <c r="C285" s="62"/>
      <c r="D285" s="164">
        <f>D286</f>
        <v>5000000</v>
      </c>
    </row>
    <row r="286" spans="1:4" ht="15.75">
      <c r="A286" s="61" t="s">
        <v>253</v>
      </c>
      <c r="B286" s="62" t="s">
        <v>519</v>
      </c>
      <c r="C286" s="62" t="s">
        <v>335</v>
      </c>
      <c r="D286" s="164">
        <v>5000000</v>
      </c>
    </row>
    <row r="287" spans="1:4" ht="66" customHeight="1">
      <c r="A287" s="61" t="s">
        <v>941</v>
      </c>
      <c r="B287" s="62" t="s">
        <v>176</v>
      </c>
      <c r="C287" s="62"/>
      <c r="D287" s="164">
        <f>D288</f>
        <v>8100000</v>
      </c>
    </row>
    <row r="288" spans="1:4" ht="15.75">
      <c r="A288" s="61" t="s">
        <v>253</v>
      </c>
      <c r="B288" s="62" t="s">
        <v>176</v>
      </c>
      <c r="C288" s="62" t="s">
        <v>335</v>
      </c>
      <c r="D288" s="164">
        <v>8100000</v>
      </c>
    </row>
    <row r="289" spans="1:4" ht="47.25">
      <c r="A289" s="61" t="s">
        <v>1201</v>
      </c>
      <c r="B289" s="62" t="s">
        <v>1202</v>
      </c>
      <c r="C289" s="62"/>
      <c r="D289" s="164">
        <f>D290</f>
        <v>200000</v>
      </c>
    </row>
    <row r="290" spans="1:4" ht="15.75">
      <c r="A290" s="61" t="s">
        <v>253</v>
      </c>
      <c r="B290" s="62" t="s">
        <v>1202</v>
      </c>
      <c r="C290" s="62" t="s">
        <v>335</v>
      </c>
      <c r="D290" s="164">
        <v>200000</v>
      </c>
    </row>
    <row r="291" spans="1:4" ht="47.25">
      <c r="A291" s="61" t="s">
        <v>1210</v>
      </c>
      <c r="B291" s="62" t="s">
        <v>1211</v>
      </c>
      <c r="C291" s="62"/>
      <c r="D291" s="164">
        <f>D292</f>
        <v>2390657.17</v>
      </c>
    </row>
    <row r="292" spans="1:4" ht="15.75">
      <c r="A292" s="61" t="s">
        <v>253</v>
      </c>
      <c r="B292" s="62" t="s">
        <v>1211</v>
      </c>
      <c r="C292" s="62" t="s">
        <v>335</v>
      </c>
      <c r="D292" s="164">
        <v>2390657.17</v>
      </c>
    </row>
    <row r="293" spans="1:4" ht="31.5">
      <c r="A293" s="61" t="s">
        <v>177</v>
      </c>
      <c r="B293" s="62" t="s">
        <v>959</v>
      </c>
      <c r="C293" s="62"/>
      <c r="D293" s="164">
        <f>D294</f>
        <v>2314997.15</v>
      </c>
    </row>
    <row r="294" spans="1:4" ht="47.25">
      <c r="A294" s="61" t="s">
        <v>525</v>
      </c>
      <c r="B294" s="62" t="s">
        <v>960</v>
      </c>
      <c r="C294" s="62"/>
      <c r="D294" s="164">
        <f>D295</f>
        <v>2314997.15</v>
      </c>
    </row>
    <row r="295" spans="1:4" ht="31.5">
      <c r="A295" s="61" t="s">
        <v>350</v>
      </c>
      <c r="B295" s="62" t="s">
        <v>960</v>
      </c>
      <c r="C295" s="62" t="s">
        <v>326</v>
      </c>
      <c r="D295" s="164">
        <v>2314997.15</v>
      </c>
    </row>
    <row r="296" spans="1:4" ht="47.25">
      <c r="A296" s="61" t="s">
        <v>179</v>
      </c>
      <c r="B296" s="62" t="s">
        <v>178</v>
      </c>
      <c r="C296" s="62"/>
      <c r="D296" s="164">
        <f>D297+D299+D301+D303+D305</f>
        <v>48335534.6</v>
      </c>
    </row>
    <row r="297" spans="1:4" ht="15.75">
      <c r="A297" s="61" t="s">
        <v>395</v>
      </c>
      <c r="B297" s="62" t="s">
        <v>961</v>
      </c>
      <c r="C297" s="62"/>
      <c r="D297" s="164">
        <f>D298</f>
        <v>8400528.7</v>
      </c>
    </row>
    <row r="298" spans="1:4" ht="15.75">
      <c r="A298" s="61" t="s">
        <v>337</v>
      </c>
      <c r="B298" s="62" t="s">
        <v>961</v>
      </c>
      <c r="C298" s="62" t="s">
        <v>336</v>
      </c>
      <c r="D298" s="164">
        <v>8400528.7</v>
      </c>
    </row>
    <row r="299" spans="1:4" s="204" customFormat="1" ht="49.5" customHeight="1">
      <c r="A299" s="61" t="s">
        <v>470</v>
      </c>
      <c r="B299" s="62" t="s">
        <v>962</v>
      </c>
      <c r="C299" s="62"/>
      <c r="D299" s="164">
        <f>D300</f>
        <v>8942337.46</v>
      </c>
    </row>
    <row r="300" spans="1:4" ht="35.25" customHeight="1">
      <c r="A300" s="61" t="s">
        <v>111</v>
      </c>
      <c r="B300" s="62" t="s">
        <v>962</v>
      </c>
      <c r="C300" s="62" t="s">
        <v>339</v>
      </c>
      <c r="D300" s="164">
        <v>8942337.46</v>
      </c>
    </row>
    <row r="301" spans="1:4" ht="63" customHeight="1">
      <c r="A301" s="61" t="s">
        <v>290</v>
      </c>
      <c r="B301" s="62" t="s">
        <v>963</v>
      </c>
      <c r="C301" s="62"/>
      <c r="D301" s="164">
        <f>D302</f>
        <v>1050000</v>
      </c>
    </row>
    <row r="302" spans="1:4" ht="15.75">
      <c r="A302" s="61" t="s">
        <v>337</v>
      </c>
      <c r="B302" s="62" t="s">
        <v>963</v>
      </c>
      <c r="C302" s="62" t="s">
        <v>336</v>
      </c>
      <c r="D302" s="164">
        <v>1050000</v>
      </c>
    </row>
    <row r="303" spans="1:4" ht="78.75">
      <c r="A303" s="61" t="s">
        <v>463</v>
      </c>
      <c r="B303" s="62" t="s">
        <v>964</v>
      </c>
      <c r="C303" s="62"/>
      <c r="D303" s="164">
        <f>D304</f>
        <v>3400000</v>
      </c>
    </row>
    <row r="304" spans="1:4" ht="31.5">
      <c r="A304" s="61" t="s">
        <v>111</v>
      </c>
      <c r="B304" s="62" t="s">
        <v>964</v>
      </c>
      <c r="C304" s="62" t="s">
        <v>339</v>
      </c>
      <c r="D304" s="164">
        <v>3400000</v>
      </c>
    </row>
    <row r="305" spans="1:4" ht="63.75" customHeight="1">
      <c r="A305" s="61" t="s">
        <v>289</v>
      </c>
      <c r="B305" s="62" t="s">
        <v>965</v>
      </c>
      <c r="C305" s="62"/>
      <c r="D305" s="164">
        <f>D306</f>
        <v>26542668.44</v>
      </c>
    </row>
    <row r="306" spans="1:4" ht="31.5">
      <c r="A306" s="61" t="s">
        <v>111</v>
      </c>
      <c r="B306" s="62" t="s">
        <v>965</v>
      </c>
      <c r="C306" s="62" t="s">
        <v>339</v>
      </c>
      <c r="D306" s="164">
        <v>26542668.44</v>
      </c>
    </row>
    <row r="307" spans="1:4" s="204" customFormat="1" ht="35.25" customHeight="1">
      <c r="A307" s="61" t="s">
        <v>736</v>
      </c>
      <c r="B307" s="62" t="s">
        <v>180</v>
      </c>
      <c r="C307" s="62"/>
      <c r="D307" s="164">
        <f>D308+D310+D312</f>
        <v>12737094</v>
      </c>
    </row>
    <row r="308" spans="1:4" s="204" customFormat="1" ht="17.25" customHeight="1">
      <c r="A308" s="61" t="s">
        <v>219</v>
      </c>
      <c r="B308" s="62" t="s">
        <v>966</v>
      </c>
      <c r="C308" s="62"/>
      <c r="D308" s="164">
        <f>D309</f>
        <v>1567230</v>
      </c>
    </row>
    <row r="309" spans="1:4" ht="31.5">
      <c r="A309" s="61" t="s">
        <v>350</v>
      </c>
      <c r="B309" s="62" t="s">
        <v>966</v>
      </c>
      <c r="C309" s="62" t="s">
        <v>326</v>
      </c>
      <c r="D309" s="164">
        <v>1567230</v>
      </c>
    </row>
    <row r="310" spans="1:4" s="204" customFormat="1" ht="18" customHeight="1">
      <c r="A310" s="61" t="s">
        <v>59</v>
      </c>
      <c r="B310" s="62" t="s">
        <v>967</v>
      </c>
      <c r="C310" s="62"/>
      <c r="D310" s="164">
        <f>D311</f>
        <v>3855000</v>
      </c>
    </row>
    <row r="311" spans="1:4" s="204" customFormat="1" ht="33.75" customHeight="1">
      <c r="A311" s="61" t="s">
        <v>350</v>
      </c>
      <c r="B311" s="62" t="s">
        <v>967</v>
      </c>
      <c r="C311" s="62" t="s">
        <v>326</v>
      </c>
      <c r="D311" s="164">
        <v>3855000</v>
      </c>
    </row>
    <row r="312" spans="1:4" s="204" customFormat="1" ht="18.75" customHeight="1">
      <c r="A312" s="61" t="s">
        <v>540</v>
      </c>
      <c r="B312" s="62" t="s">
        <v>968</v>
      </c>
      <c r="C312" s="62"/>
      <c r="D312" s="164">
        <f>D313</f>
        <v>7314864</v>
      </c>
    </row>
    <row r="313" spans="1:4" s="204" customFormat="1" ht="33.75" customHeight="1">
      <c r="A313" s="61" t="s">
        <v>332</v>
      </c>
      <c r="B313" s="62" t="s">
        <v>968</v>
      </c>
      <c r="C313" s="62" t="s">
        <v>333</v>
      </c>
      <c r="D313" s="164">
        <v>7314864</v>
      </c>
    </row>
    <row r="314" spans="1:4" s="204" customFormat="1" ht="48" customHeight="1">
      <c r="A314" s="148" t="s">
        <v>3</v>
      </c>
      <c r="B314" s="235" t="s">
        <v>181</v>
      </c>
      <c r="C314" s="203"/>
      <c r="D314" s="169">
        <f>D315+D329+D322</f>
        <v>149968215.72</v>
      </c>
    </row>
    <row r="315" spans="1:4" s="204" customFormat="1" ht="33.75" customHeight="1">
      <c r="A315" s="61" t="s">
        <v>977</v>
      </c>
      <c r="B315" s="126" t="s">
        <v>182</v>
      </c>
      <c r="C315" s="62"/>
      <c r="D315" s="164">
        <f>D318+D316</f>
        <v>127278000</v>
      </c>
    </row>
    <row r="316" spans="1:4" s="204" customFormat="1" ht="33.75" customHeight="1">
      <c r="A316" s="61" t="s">
        <v>365</v>
      </c>
      <c r="B316" s="62" t="s">
        <v>366</v>
      </c>
      <c r="C316" s="62"/>
      <c r="D316" s="164">
        <f>D317</f>
        <v>54563000</v>
      </c>
    </row>
    <row r="317" spans="1:4" ht="31.5">
      <c r="A317" s="61" t="s">
        <v>350</v>
      </c>
      <c r="B317" s="62" t="s">
        <v>366</v>
      </c>
      <c r="C317" s="62" t="s">
        <v>326</v>
      </c>
      <c r="D317" s="164">
        <v>54563000</v>
      </c>
    </row>
    <row r="318" spans="1:4" ht="15.75">
      <c r="A318" s="61" t="s">
        <v>293</v>
      </c>
      <c r="B318" s="62" t="s">
        <v>183</v>
      </c>
      <c r="C318" s="62"/>
      <c r="D318" s="164">
        <f>D319+D320+D321</f>
        <v>72715000</v>
      </c>
    </row>
    <row r="319" spans="1:4" s="204" customFormat="1" ht="31.5">
      <c r="A319" s="61" t="s">
        <v>350</v>
      </c>
      <c r="B319" s="62" t="s">
        <v>183</v>
      </c>
      <c r="C319" s="62" t="s">
        <v>326</v>
      </c>
      <c r="D319" s="164">
        <v>28573465</v>
      </c>
    </row>
    <row r="320" spans="1:4" s="204" customFormat="1" ht="15.75">
      <c r="A320" s="61" t="s">
        <v>253</v>
      </c>
      <c r="B320" s="62" t="s">
        <v>183</v>
      </c>
      <c r="C320" s="62" t="s">
        <v>335</v>
      </c>
      <c r="D320" s="164">
        <v>44124000</v>
      </c>
    </row>
    <row r="321" spans="1:4" s="204" customFormat="1" ht="15.75">
      <c r="A321" s="61" t="s">
        <v>327</v>
      </c>
      <c r="B321" s="62" t="s">
        <v>183</v>
      </c>
      <c r="C321" s="62" t="s">
        <v>328</v>
      </c>
      <c r="D321" s="164">
        <v>17535</v>
      </c>
    </row>
    <row r="322" spans="1:4" s="204" customFormat="1" ht="47.25">
      <c r="A322" s="61" t="s">
        <v>975</v>
      </c>
      <c r="B322" s="62" t="s">
        <v>184</v>
      </c>
      <c r="C322" s="62"/>
      <c r="D322" s="164">
        <f>D323+D325+D327</f>
        <v>7499460</v>
      </c>
    </row>
    <row r="323" spans="1:4" s="204" customFormat="1" ht="31.5">
      <c r="A323" s="61" t="s">
        <v>1041</v>
      </c>
      <c r="B323" s="62" t="s">
        <v>1042</v>
      </c>
      <c r="C323" s="62"/>
      <c r="D323" s="207">
        <f>D324</f>
        <v>6899460</v>
      </c>
    </row>
    <row r="324" spans="1:4" s="204" customFormat="1" ht="31.5">
      <c r="A324" s="61" t="s">
        <v>350</v>
      </c>
      <c r="B324" s="62" t="s">
        <v>1042</v>
      </c>
      <c r="C324" s="126">
        <v>200</v>
      </c>
      <c r="D324" s="207">
        <v>6899460</v>
      </c>
    </row>
    <row r="325" spans="1:4" s="204" customFormat="1" ht="31.5">
      <c r="A325" s="61" t="s">
        <v>1043</v>
      </c>
      <c r="B325" s="62" t="s">
        <v>1044</v>
      </c>
      <c r="C325" s="62"/>
      <c r="D325" s="164">
        <f>D326</f>
        <v>300000</v>
      </c>
    </row>
    <row r="326" spans="1:4" s="204" customFormat="1" ht="31.5">
      <c r="A326" s="61" t="s">
        <v>350</v>
      </c>
      <c r="B326" s="62" t="s">
        <v>1044</v>
      </c>
      <c r="C326" s="126">
        <v>200</v>
      </c>
      <c r="D326" s="164">
        <v>300000</v>
      </c>
    </row>
    <row r="327" spans="1:4" s="204" customFormat="1" ht="31.5">
      <c r="A327" s="61" t="s">
        <v>1045</v>
      </c>
      <c r="B327" s="62" t="s">
        <v>1046</v>
      </c>
      <c r="C327" s="62"/>
      <c r="D327" s="164">
        <f>D328</f>
        <v>300000</v>
      </c>
    </row>
    <row r="328" spans="1:4" s="204" customFormat="1" ht="31.5">
      <c r="A328" s="61" t="s">
        <v>350</v>
      </c>
      <c r="B328" s="62" t="s">
        <v>1046</v>
      </c>
      <c r="C328" s="126">
        <v>200</v>
      </c>
      <c r="D328" s="164">
        <v>300000</v>
      </c>
    </row>
    <row r="329" spans="1:4" ht="47.25">
      <c r="A329" s="61" t="s">
        <v>979</v>
      </c>
      <c r="B329" s="62" t="s">
        <v>947</v>
      </c>
      <c r="C329" s="62"/>
      <c r="D329" s="164">
        <f>D330+D332</f>
        <v>15190755.72</v>
      </c>
    </row>
    <row r="330" spans="1:4" ht="15.75">
      <c r="A330" s="61" t="s">
        <v>344</v>
      </c>
      <c r="B330" s="126" t="s">
        <v>976</v>
      </c>
      <c r="C330" s="206"/>
      <c r="D330" s="164">
        <f>D331</f>
        <v>12190755.72</v>
      </c>
    </row>
    <row r="331" spans="1:4" ht="31.5">
      <c r="A331" s="61" t="s">
        <v>350</v>
      </c>
      <c r="B331" s="126" t="s">
        <v>976</v>
      </c>
      <c r="C331" s="126">
        <v>200</v>
      </c>
      <c r="D331" s="164">
        <v>12190755.72</v>
      </c>
    </row>
    <row r="332" spans="1:4" ht="15.75">
      <c r="A332" s="61" t="s">
        <v>1076</v>
      </c>
      <c r="B332" s="62" t="s">
        <v>1078</v>
      </c>
      <c r="C332" s="62"/>
      <c r="D332" s="164">
        <f>D333</f>
        <v>3000000</v>
      </c>
    </row>
    <row r="333" spans="1:4" ht="15.75">
      <c r="A333" s="61" t="s">
        <v>253</v>
      </c>
      <c r="B333" s="62" t="s">
        <v>1078</v>
      </c>
      <c r="C333" s="62" t="s">
        <v>335</v>
      </c>
      <c r="D333" s="164">
        <v>3000000</v>
      </c>
    </row>
    <row r="334" spans="1:4" ht="35.25" customHeight="1">
      <c r="A334" s="148" t="s">
        <v>185</v>
      </c>
      <c r="B334" s="203" t="s">
        <v>186</v>
      </c>
      <c r="C334" s="203"/>
      <c r="D334" s="169">
        <v>0</v>
      </c>
    </row>
    <row r="335" spans="1:4" ht="48.75" customHeight="1">
      <c r="A335" s="148" t="s">
        <v>187</v>
      </c>
      <c r="B335" s="203" t="s">
        <v>188</v>
      </c>
      <c r="C335" s="203"/>
      <c r="D335" s="169">
        <f>D340++D336+D351</f>
        <v>9785400</v>
      </c>
    </row>
    <row r="336" spans="1:4" ht="31.5" customHeight="1">
      <c r="A336" s="61" t="s">
        <v>922</v>
      </c>
      <c r="B336" s="62" t="s">
        <v>189</v>
      </c>
      <c r="C336" s="62"/>
      <c r="D336" s="164">
        <f>D337</f>
        <v>4816400</v>
      </c>
    </row>
    <row r="337" spans="1:4" ht="15.75">
      <c r="A337" s="61" t="s">
        <v>294</v>
      </c>
      <c r="B337" s="62" t="s">
        <v>923</v>
      </c>
      <c r="C337" s="62"/>
      <c r="D337" s="164">
        <f>D338+D339</f>
        <v>4816400</v>
      </c>
    </row>
    <row r="338" spans="1:4" ht="47.25">
      <c r="A338" s="61" t="s">
        <v>324</v>
      </c>
      <c r="B338" s="62" t="s">
        <v>923</v>
      </c>
      <c r="C338" s="62" t="s">
        <v>325</v>
      </c>
      <c r="D338" s="164">
        <v>4114400</v>
      </c>
    </row>
    <row r="339" spans="1:4" ht="31.5">
      <c r="A339" s="61" t="s">
        <v>350</v>
      </c>
      <c r="B339" s="62" t="s">
        <v>923</v>
      </c>
      <c r="C339" s="62" t="s">
        <v>326</v>
      </c>
      <c r="D339" s="164">
        <v>702000</v>
      </c>
    </row>
    <row r="340" spans="1:4" ht="48" customHeight="1">
      <c r="A340" s="61" t="s">
        <v>537</v>
      </c>
      <c r="B340" s="62" t="s">
        <v>191</v>
      </c>
      <c r="C340" s="62"/>
      <c r="D340" s="164">
        <f>D341+D343+D345+D347</f>
        <v>2294000</v>
      </c>
    </row>
    <row r="341" spans="1:4" ht="15.75">
      <c r="A341" s="61" t="s">
        <v>89</v>
      </c>
      <c r="B341" s="62" t="s">
        <v>927</v>
      </c>
      <c r="C341" s="62"/>
      <c r="D341" s="164">
        <f>D342</f>
        <v>1000000</v>
      </c>
    </row>
    <row r="342" spans="1:4" ht="15.75">
      <c r="A342" s="61" t="s">
        <v>327</v>
      </c>
      <c r="B342" s="62" t="s">
        <v>927</v>
      </c>
      <c r="C342" s="62" t="s">
        <v>328</v>
      </c>
      <c r="D342" s="164">
        <v>1000000</v>
      </c>
    </row>
    <row r="343" spans="1:4" ht="31.5">
      <c r="A343" s="61" t="s">
        <v>539</v>
      </c>
      <c r="B343" s="62" t="s">
        <v>924</v>
      </c>
      <c r="C343" s="62"/>
      <c r="D343" s="164">
        <f>D344</f>
        <v>100000</v>
      </c>
    </row>
    <row r="344" spans="1:4" ht="31.5">
      <c r="A344" s="61" t="s">
        <v>350</v>
      </c>
      <c r="B344" s="62" t="s">
        <v>924</v>
      </c>
      <c r="C344" s="62" t="s">
        <v>326</v>
      </c>
      <c r="D344" s="164">
        <v>100000</v>
      </c>
    </row>
    <row r="345" spans="1:4" ht="15.75">
      <c r="A345" s="61" t="s">
        <v>1076</v>
      </c>
      <c r="B345" s="62" t="s">
        <v>1234</v>
      </c>
      <c r="C345" s="62"/>
      <c r="D345" s="164">
        <f>D346</f>
        <v>862000</v>
      </c>
    </row>
    <row r="346" spans="1:4" ht="15.75">
      <c r="A346" s="61" t="s">
        <v>253</v>
      </c>
      <c r="B346" s="62" t="s">
        <v>1234</v>
      </c>
      <c r="C346" s="62" t="s">
        <v>335</v>
      </c>
      <c r="D346" s="164">
        <v>862000</v>
      </c>
    </row>
    <row r="347" spans="1:4" ht="31.5">
      <c r="A347" s="61" t="s">
        <v>1041</v>
      </c>
      <c r="B347" s="62" t="s">
        <v>1203</v>
      </c>
      <c r="C347" s="62"/>
      <c r="D347" s="164">
        <f>D348</f>
        <v>332000</v>
      </c>
    </row>
    <row r="348" spans="1:4" ht="15.75">
      <c r="A348" s="61" t="s">
        <v>253</v>
      </c>
      <c r="B348" s="62" t="s">
        <v>1203</v>
      </c>
      <c r="C348" s="62" t="s">
        <v>335</v>
      </c>
      <c r="D348" s="164">
        <v>332000</v>
      </c>
    </row>
    <row r="349" spans="1:4" ht="31.5">
      <c r="A349" s="61" t="s">
        <v>983</v>
      </c>
      <c r="B349" s="62" t="s">
        <v>538</v>
      </c>
      <c r="C349" s="62"/>
      <c r="D349" s="164">
        <v>0</v>
      </c>
    </row>
    <row r="350" spans="1:4" ht="31.5">
      <c r="A350" s="61" t="s">
        <v>984</v>
      </c>
      <c r="B350" s="62" t="s">
        <v>982</v>
      </c>
      <c r="C350" s="62"/>
      <c r="D350" s="164">
        <v>0</v>
      </c>
    </row>
    <row r="351" spans="1:4" ht="31.5">
      <c r="A351" s="61" t="s">
        <v>948</v>
      </c>
      <c r="B351" s="62" t="s">
        <v>985</v>
      </c>
      <c r="C351" s="62"/>
      <c r="D351" s="164">
        <f>D352</f>
        <v>2675000</v>
      </c>
    </row>
    <row r="352" spans="1:4" ht="15.75">
      <c r="A352" s="61" t="s">
        <v>294</v>
      </c>
      <c r="B352" s="62" t="s">
        <v>986</v>
      </c>
      <c r="C352" s="62"/>
      <c r="D352" s="164">
        <f>D353</f>
        <v>2675000</v>
      </c>
    </row>
    <row r="353" spans="1:4" ht="31.5">
      <c r="A353" s="61" t="s">
        <v>350</v>
      </c>
      <c r="B353" s="62" t="s">
        <v>986</v>
      </c>
      <c r="C353" s="62" t="s">
        <v>326</v>
      </c>
      <c r="D353" s="164">
        <v>2675000</v>
      </c>
    </row>
    <row r="354" spans="1:4" s="204" customFormat="1" ht="36.75" customHeight="1">
      <c r="A354" s="148" t="s">
        <v>192</v>
      </c>
      <c r="B354" s="203" t="s">
        <v>193</v>
      </c>
      <c r="C354" s="203"/>
      <c r="D354" s="169">
        <f>D363+D355</f>
        <v>4093300</v>
      </c>
    </row>
    <row r="355" spans="1:4" s="204" customFormat="1" ht="36.75" customHeight="1">
      <c r="A355" s="61" t="s">
        <v>949</v>
      </c>
      <c r="B355" s="62" t="s">
        <v>194</v>
      </c>
      <c r="C355" s="62"/>
      <c r="D355" s="164">
        <f>D356+D359</f>
        <v>3873300</v>
      </c>
    </row>
    <row r="356" spans="1:4" ht="47.25">
      <c r="A356" s="61" t="s">
        <v>353</v>
      </c>
      <c r="B356" s="62" t="s">
        <v>987</v>
      </c>
      <c r="C356" s="62"/>
      <c r="D356" s="164">
        <f>D357+D358</f>
        <v>1796500</v>
      </c>
    </row>
    <row r="357" spans="1:4" ht="47.25">
      <c r="A357" s="61" t="s">
        <v>324</v>
      </c>
      <c r="B357" s="62" t="s">
        <v>987</v>
      </c>
      <c r="C357" s="62" t="s">
        <v>325</v>
      </c>
      <c r="D357" s="164">
        <v>1447262.03</v>
      </c>
    </row>
    <row r="358" spans="1:4" ht="31.5">
      <c r="A358" s="61" t="s">
        <v>350</v>
      </c>
      <c r="B358" s="62" t="s">
        <v>987</v>
      </c>
      <c r="C358" s="62" t="s">
        <v>326</v>
      </c>
      <c r="D358" s="164">
        <v>349237.97</v>
      </c>
    </row>
    <row r="359" spans="1:4" ht="31.5">
      <c r="A359" s="61" t="s">
        <v>354</v>
      </c>
      <c r="B359" s="62" t="s">
        <v>988</v>
      </c>
      <c r="C359" s="62"/>
      <c r="D359" s="164">
        <f>D360+D361</f>
        <v>2076800</v>
      </c>
    </row>
    <row r="360" spans="1:4" ht="47.25">
      <c r="A360" s="61" t="s">
        <v>324</v>
      </c>
      <c r="B360" s="62" t="s">
        <v>988</v>
      </c>
      <c r="C360" s="62" t="s">
        <v>325</v>
      </c>
      <c r="D360" s="164">
        <v>2017016.63</v>
      </c>
    </row>
    <row r="361" spans="1:4" ht="31.5">
      <c r="A361" s="61" t="s">
        <v>350</v>
      </c>
      <c r="B361" s="62" t="s">
        <v>988</v>
      </c>
      <c r="C361" s="62" t="s">
        <v>326</v>
      </c>
      <c r="D361" s="164">
        <v>59783.37</v>
      </c>
    </row>
    <row r="362" spans="1:4" ht="47.25">
      <c r="A362" s="61" t="s">
        <v>989</v>
      </c>
      <c r="B362" s="62" t="s">
        <v>195</v>
      </c>
      <c r="C362" s="62"/>
      <c r="D362" s="164">
        <v>0</v>
      </c>
    </row>
    <row r="363" spans="1:4" ht="35.25" customHeight="1">
      <c r="A363" s="61" t="s">
        <v>928</v>
      </c>
      <c r="B363" s="62" t="s">
        <v>196</v>
      </c>
      <c r="C363" s="62"/>
      <c r="D363" s="164">
        <f>D364</f>
        <v>220000</v>
      </c>
    </row>
    <row r="364" spans="1:4" ht="15.75">
      <c r="A364" s="61" t="s">
        <v>302</v>
      </c>
      <c r="B364" s="62" t="s">
        <v>990</v>
      </c>
      <c r="C364" s="62"/>
      <c r="D364" s="164">
        <f>D365</f>
        <v>220000</v>
      </c>
    </row>
    <row r="365" spans="1:4" ht="31.5">
      <c r="A365" s="61" t="s">
        <v>332</v>
      </c>
      <c r="B365" s="62" t="s">
        <v>990</v>
      </c>
      <c r="C365" s="62" t="s">
        <v>333</v>
      </c>
      <c r="D365" s="164">
        <v>220000</v>
      </c>
    </row>
    <row r="366" spans="1:4" ht="47.25">
      <c r="A366" s="148" t="s">
        <v>1155</v>
      </c>
      <c r="B366" s="203" t="s">
        <v>489</v>
      </c>
      <c r="C366" s="203"/>
      <c r="D366" s="169">
        <f>D371+D367</f>
        <v>346833.8</v>
      </c>
    </row>
    <row r="367" spans="1:4" ht="33" customHeight="1">
      <c r="A367" s="61" t="s">
        <v>1156</v>
      </c>
      <c r="B367" s="62" t="s">
        <v>494</v>
      </c>
      <c r="C367" s="62"/>
      <c r="D367" s="164">
        <f>D368</f>
        <v>46833.8</v>
      </c>
    </row>
    <row r="368" spans="1:4" ht="31.5">
      <c r="A368" s="61" t="s">
        <v>495</v>
      </c>
      <c r="B368" s="62" t="s">
        <v>496</v>
      </c>
      <c r="C368" s="62"/>
      <c r="D368" s="164">
        <f>D369</f>
        <v>46833.8</v>
      </c>
    </row>
    <row r="369" spans="1:4" ht="15.75">
      <c r="A369" s="61" t="s">
        <v>348</v>
      </c>
      <c r="B369" s="62" t="s">
        <v>497</v>
      </c>
      <c r="C369" s="62"/>
      <c r="D369" s="164">
        <f>D370</f>
        <v>46833.8</v>
      </c>
    </row>
    <row r="370" spans="1:4" s="167" customFormat="1" ht="30" customHeight="1">
      <c r="A370" s="61" t="s">
        <v>350</v>
      </c>
      <c r="B370" s="62" t="s">
        <v>497</v>
      </c>
      <c r="C370" s="62" t="s">
        <v>326</v>
      </c>
      <c r="D370" s="164">
        <v>46833.8</v>
      </c>
    </row>
    <row r="371" spans="1:4" ht="31.5">
      <c r="A371" s="61" t="s">
        <v>1157</v>
      </c>
      <c r="B371" s="62" t="s">
        <v>490</v>
      </c>
      <c r="C371" s="62"/>
      <c r="D371" s="164">
        <f>D372</f>
        <v>300000</v>
      </c>
    </row>
    <row r="372" spans="1:4" ht="47.25">
      <c r="A372" s="61" t="s">
        <v>491</v>
      </c>
      <c r="B372" s="62" t="s">
        <v>492</v>
      </c>
      <c r="C372" s="62"/>
      <c r="D372" s="164">
        <f>D373</f>
        <v>300000</v>
      </c>
    </row>
    <row r="373" spans="1:4" ht="15.75">
      <c r="A373" s="61" t="s">
        <v>348</v>
      </c>
      <c r="B373" s="62" t="s">
        <v>493</v>
      </c>
      <c r="C373" s="62"/>
      <c r="D373" s="164">
        <f>D374</f>
        <v>300000</v>
      </c>
    </row>
    <row r="374" spans="1:4" ht="31.5">
      <c r="A374" s="61" t="s">
        <v>332</v>
      </c>
      <c r="B374" s="62" t="s">
        <v>493</v>
      </c>
      <c r="C374" s="62" t="s">
        <v>333</v>
      </c>
      <c r="D374" s="164">
        <v>300000</v>
      </c>
    </row>
    <row r="375" spans="1:4" ht="33.75" customHeight="1">
      <c r="A375" s="148" t="s">
        <v>739</v>
      </c>
      <c r="B375" s="203" t="s">
        <v>740</v>
      </c>
      <c r="C375" s="203"/>
      <c r="D375" s="169">
        <f>D376</f>
        <v>10821843.11</v>
      </c>
    </row>
    <row r="376" spans="1:4" ht="31.5">
      <c r="A376" s="61" t="s">
        <v>1007</v>
      </c>
      <c r="B376" s="62" t="s">
        <v>741</v>
      </c>
      <c r="C376" s="62"/>
      <c r="D376" s="164">
        <f>D379+D381+D377</f>
        <v>10821843.11</v>
      </c>
    </row>
    <row r="377" spans="1:4" ht="31.5">
      <c r="A377" s="61" t="s">
        <v>218</v>
      </c>
      <c r="B377" s="62" t="s">
        <v>1047</v>
      </c>
      <c r="C377" s="62"/>
      <c r="D377" s="164">
        <f>D378</f>
        <v>189358.27</v>
      </c>
    </row>
    <row r="378" spans="1:4" ht="31.5">
      <c r="A378" s="61" t="s">
        <v>111</v>
      </c>
      <c r="B378" s="62" t="s">
        <v>1047</v>
      </c>
      <c r="C378" s="62" t="s">
        <v>339</v>
      </c>
      <c r="D378" s="164">
        <v>189358.27</v>
      </c>
    </row>
    <row r="379" spans="1:4" ht="19.5" customHeight="1">
      <c r="A379" s="61" t="s">
        <v>367</v>
      </c>
      <c r="B379" s="62" t="s">
        <v>742</v>
      </c>
      <c r="C379" s="62"/>
      <c r="D379" s="164">
        <f>D380</f>
        <v>5485914</v>
      </c>
    </row>
    <row r="380" spans="1:4" ht="15.75">
      <c r="A380" s="61" t="s">
        <v>337</v>
      </c>
      <c r="B380" s="62" t="s">
        <v>742</v>
      </c>
      <c r="C380" s="62" t="s">
        <v>336</v>
      </c>
      <c r="D380" s="164">
        <v>5485914</v>
      </c>
    </row>
    <row r="381" spans="1:8" ht="47.25">
      <c r="A381" s="61" t="s">
        <v>465</v>
      </c>
      <c r="B381" s="62" t="s">
        <v>1008</v>
      </c>
      <c r="C381" s="62"/>
      <c r="D381" s="164">
        <f>D382</f>
        <v>5146570.84</v>
      </c>
      <c r="E381" s="387"/>
      <c r="F381" s="376"/>
      <c r="G381" s="376"/>
      <c r="H381" s="376"/>
    </row>
    <row r="382" spans="1:8" ht="31.5">
      <c r="A382" s="61" t="s">
        <v>218</v>
      </c>
      <c r="B382" s="62" t="s">
        <v>1008</v>
      </c>
      <c r="C382" s="62" t="s">
        <v>339</v>
      </c>
      <c r="D382" s="164">
        <v>5146570.84</v>
      </c>
      <c r="E382" s="387"/>
      <c r="F382" s="376"/>
      <c r="G382" s="376"/>
      <c r="H382" s="376"/>
    </row>
    <row r="383" spans="1:4" ht="15.75">
      <c r="A383" s="148" t="s">
        <v>118</v>
      </c>
      <c r="B383" s="203"/>
      <c r="C383" s="203"/>
      <c r="D383" s="169">
        <f>D15+D121+D137+D152+D158+D179+D218+D258+D314+D334+D335+D354+D366+D148+D375</f>
        <v>2217293501.96</v>
      </c>
    </row>
    <row r="384" spans="1:4" ht="15.75">
      <c r="A384" s="236"/>
      <c r="B384" s="237"/>
      <c r="C384" s="237"/>
      <c r="D384" s="238"/>
    </row>
    <row r="385" spans="1:4" ht="15.75">
      <c r="A385" s="368" t="s">
        <v>932</v>
      </c>
      <c r="B385" s="368"/>
      <c r="C385" s="368"/>
      <c r="D385" s="368"/>
    </row>
    <row r="386" ht="15.75">
      <c r="D386" s="215"/>
    </row>
    <row r="387" ht="15.75">
      <c r="D387" s="218"/>
    </row>
    <row r="388" ht="15.75">
      <c r="D388" s="218"/>
    </row>
    <row r="389" ht="15.75">
      <c r="D389" s="218"/>
    </row>
    <row r="390" ht="15.75">
      <c r="D390" s="218"/>
    </row>
    <row r="391" ht="15.75">
      <c r="D391" s="218"/>
    </row>
    <row r="392" ht="15.75">
      <c r="D392" s="218"/>
    </row>
    <row r="393" ht="15.75">
      <c r="D393" s="218"/>
    </row>
    <row r="394" ht="15.75">
      <c r="D394" s="218"/>
    </row>
    <row r="395" ht="15.75">
      <c r="D395" s="218"/>
    </row>
    <row r="396" ht="15.75">
      <c r="D396" s="218"/>
    </row>
    <row r="397" ht="15.75">
      <c r="D397" s="218"/>
    </row>
    <row r="398" ht="15.75">
      <c r="D398" s="218"/>
    </row>
    <row r="399" ht="15.75">
      <c r="D399" s="218"/>
    </row>
    <row r="400" ht="15.75">
      <c r="D400" s="218"/>
    </row>
    <row r="401" ht="15.75">
      <c r="D401" s="218"/>
    </row>
    <row r="402" ht="15.75">
      <c r="D402" s="218"/>
    </row>
    <row r="403" ht="15.75">
      <c r="D403" s="218"/>
    </row>
    <row r="404" ht="15.75">
      <c r="D404" s="218"/>
    </row>
    <row r="405" ht="15.75">
      <c r="D405" s="218"/>
    </row>
    <row r="406" ht="15.75">
      <c r="D406" s="218"/>
    </row>
    <row r="407" ht="15.75">
      <c r="D407" s="218"/>
    </row>
    <row r="408" ht="15.75">
      <c r="D408" s="218"/>
    </row>
    <row r="409" ht="15.75">
      <c r="D409" s="218"/>
    </row>
    <row r="410" ht="15.75">
      <c r="D410" s="218"/>
    </row>
    <row r="411" ht="15.75">
      <c r="D411" s="218"/>
    </row>
    <row r="412" ht="15.75">
      <c r="D412" s="218"/>
    </row>
    <row r="413" ht="15.75">
      <c r="D413" s="218"/>
    </row>
    <row r="414" ht="15.75">
      <c r="D414" s="218"/>
    </row>
    <row r="415" ht="15.75">
      <c r="D415" s="218"/>
    </row>
    <row r="416" ht="15.75">
      <c r="D416" s="218"/>
    </row>
    <row r="417" ht="15.75">
      <c r="D417" s="218"/>
    </row>
    <row r="418" ht="15.75">
      <c r="D418" s="218"/>
    </row>
    <row r="419" ht="15.75">
      <c r="D419" s="218"/>
    </row>
    <row r="420" ht="15.75">
      <c r="D420" s="218"/>
    </row>
    <row r="421" ht="15.75">
      <c r="D421" s="218"/>
    </row>
    <row r="422" ht="15.75">
      <c r="D422" s="218"/>
    </row>
    <row r="423" ht="15.75">
      <c r="D423" s="218"/>
    </row>
    <row r="424" ht="15.75">
      <c r="D424" s="218"/>
    </row>
    <row r="425" ht="15.75">
      <c r="D425" s="218"/>
    </row>
    <row r="426" ht="15.75">
      <c r="D426" s="218"/>
    </row>
    <row r="427" ht="15.75">
      <c r="D427" s="218"/>
    </row>
    <row r="428" ht="15.75">
      <c r="D428" s="218"/>
    </row>
    <row r="429" ht="15.75">
      <c r="D429" s="218"/>
    </row>
    <row r="430" ht="15.75">
      <c r="D430" s="218"/>
    </row>
    <row r="431" ht="15.75">
      <c r="D431" s="218"/>
    </row>
    <row r="432" ht="15.75">
      <c r="D432" s="218"/>
    </row>
    <row r="433" ht="15.75">
      <c r="D433" s="218"/>
    </row>
    <row r="434" ht="15.75">
      <c r="D434" s="218"/>
    </row>
    <row r="435" ht="15.75">
      <c r="D435" s="218"/>
    </row>
    <row r="436" ht="15.75">
      <c r="D436" s="218"/>
    </row>
    <row r="437" ht="15.75">
      <c r="D437" s="218"/>
    </row>
    <row r="438" ht="15.75">
      <c r="D438" s="218"/>
    </row>
    <row r="439" ht="15.75">
      <c r="D439" s="218"/>
    </row>
    <row r="440" ht="15.75">
      <c r="D440" s="218"/>
    </row>
    <row r="441" ht="15.75">
      <c r="D441" s="218"/>
    </row>
    <row r="442" ht="15.75">
      <c r="D442" s="218"/>
    </row>
    <row r="443" ht="15.75">
      <c r="D443" s="218"/>
    </row>
    <row r="444" ht="15.75">
      <c r="D444" s="218"/>
    </row>
    <row r="445" ht="15.75">
      <c r="D445" s="218"/>
    </row>
    <row r="446" ht="15.75">
      <c r="D446" s="218"/>
    </row>
    <row r="447" ht="15.75">
      <c r="D447" s="218"/>
    </row>
    <row r="448" ht="15.75">
      <c r="D448" s="218"/>
    </row>
    <row r="449" ht="15.75">
      <c r="D449" s="218"/>
    </row>
    <row r="450" ht="15.75">
      <c r="D450" s="218"/>
    </row>
    <row r="451" ht="15.75">
      <c r="D451" s="218"/>
    </row>
    <row r="452" ht="15.75">
      <c r="D452" s="218"/>
    </row>
    <row r="453" ht="15.75">
      <c r="D453" s="218"/>
    </row>
    <row r="454" ht="15.75">
      <c r="D454" s="218"/>
    </row>
    <row r="455" ht="15.75">
      <c r="D455" s="218"/>
    </row>
    <row r="456" ht="15.75">
      <c r="D456" s="218"/>
    </row>
    <row r="457" ht="15.75">
      <c r="D457" s="218"/>
    </row>
    <row r="458" ht="15.75">
      <c r="D458" s="218"/>
    </row>
    <row r="459" ht="15.75">
      <c r="D459" s="218"/>
    </row>
    <row r="460" ht="15.75">
      <c r="D460" s="218"/>
    </row>
    <row r="461" ht="15.75">
      <c r="D461" s="218"/>
    </row>
    <row r="462" ht="15.75">
      <c r="D462" s="218"/>
    </row>
    <row r="463" ht="15.75">
      <c r="D463" s="218"/>
    </row>
    <row r="464" ht="15.75">
      <c r="D464" s="218"/>
    </row>
    <row r="465" ht="15.75">
      <c r="D465" s="218"/>
    </row>
    <row r="466" ht="15.75">
      <c r="D466" s="218"/>
    </row>
    <row r="467" ht="15.75">
      <c r="D467" s="218"/>
    </row>
    <row r="468" ht="15.75">
      <c r="D468" s="218"/>
    </row>
    <row r="469" ht="15.75">
      <c r="D469" s="218"/>
    </row>
    <row r="470" ht="15.75">
      <c r="D470" s="218"/>
    </row>
    <row r="471" ht="15.75">
      <c r="D471" s="218"/>
    </row>
    <row r="472" ht="15.75">
      <c r="D472" s="218"/>
    </row>
    <row r="473" ht="15.75">
      <c r="D473" s="218"/>
    </row>
    <row r="474" ht="15.75">
      <c r="D474" s="218"/>
    </row>
    <row r="475" ht="15.75">
      <c r="D475" s="218"/>
    </row>
    <row r="476" ht="15.75">
      <c r="D476" s="218"/>
    </row>
    <row r="477" ht="15.75">
      <c r="D477" s="218"/>
    </row>
    <row r="478" ht="15.75">
      <c r="D478" s="218"/>
    </row>
    <row r="479" ht="15.75">
      <c r="D479" s="218"/>
    </row>
    <row r="480" ht="15.75">
      <c r="D480" s="218"/>
    </row>
    <row r="481" ht="15.75">
      <c r="D481" s="218"/>
    </row>
    <row r="482" ht="15.75">
      <c r="D482" s="218"/>
    </row>
    <row r="483" ht="15.75">
      <c r="D483" s="218"/>
    </row>
    <row r="484" ht="15.75">
      <c r="D484" s="218"/>
    </row>
    <row r="485" ht="15.75">
      <c r="D485" s="218"/>
    </row>
    <row r="486" ht="15.75">
      <c r="D486" s="218"/>
    </row>
    <row r="487" ht="15.75">
      <c r="D487" s="218"/>
    </row>
    <row r="488" ht="15.75">
      <c r="D488" s="218"/>
    </row>
    <row r="489" ht="15.75">
      <c r="D489" s="218"/>
    </row>
    <row r="490" ht="15.75">
      <c r="D490" s="218"/>
    </row>
    <row r="491" ht="15.75">
      <c r="D491" s="218"/>
    </row>
    <row r="492" ht="15.75">
      <c r="D492" s="218"/>
    </row>
    <row r="493" ht="15.75">
      <c r="D493" s="218"/>
    </row>
    <row r="494" ht="15.75">
      <c r="D494" s="218"/>
    </row>
    <row r="495" ht="15.75">
      <c r="D495" s="218"/>
    </row>
    <row r="496" ht="15.75">
      <c r="D496" s="218"/>
    </row>
    <row r="497" ht="15.75">
      <c r="D497" s="218"/>
    </row>
    <row r="498" ht="15.75">
      <c r="D498" s="218"/>
    </row>
    <row r="499" ht="15.75">
      <c r="D499" s="218"/>
    </row>
    <row r="500" ht="15.75">
      <c r="D500" s="218"/>
    </row>
    <row r="501" ht="15.75">
      <c r="D501" s="218"/>
    </row>
    <row r="502" ht="15.75">
      <c r="D502" s="218"/>
    </row>
    <row r="503" ht="15.75">
      <c r="D503" s="218"/>
    </row>
    <row r="504" ht="15.75">
      <c r="D504" s="218"/>
    </row>
    <row r="505" ht="15.75">
      <c r="D505" s="218"/>
    </row>
    <row r="506" ht="15.75">
      <c r="D506" s="218"/>
    </row>
    <row r="507" ht="15.75">
      <c r="D507" s="218"/>
    </row>
    <row r="508" ht="15.75">
      <c r="D508" s="218"/>
    </row>
    <row r="509" ht="15.75">
      <c r="D509" s="218"/>
    </row>
    <row r="510" ht="15.75">
      <c r="D510" s="218"/>
    </row>
    <row r="511" ht="15.75">
      <c r="D511" s="218"/>
    </row>
    <row r="512" ht="15.75">
      <c r="D512" s="218"/>
    </row>
    <row r="513" ht="15.75">
      <c r="D513" s="218"/>
    </row>
    <row r="514" ht="15.75">
      <c r="D514" s="218"/>
    </row>
    <row r="515" ht="15.75">
      <c r="D515" s="218"/>
    </row>
    <row r="516" ht="15.75">
      <c r="D516" s="218"/>
    </row>
    <row r="517" ht="15.75">
      <c r="D517" s="218"/>
    </row>
    <row r="518" ht="15.75">
      <c r="D518" s="218"/>
    </row>
    <row r="519" ht="15.75">
      <c r="D519" s="218"/>
    </row>
    <row r="520" ht="15.75">
      <c r="D520" s="218"/>
    </row>
    <row r="521" ht="15.75">
      <c r="D521" s="218"/>
    </row>
    <row r="522" ht="15.75">
      <c r="D522" s="218"/>
    </row>
    <row r="523" ht="15.75">
      <c r="D523" s="218"/>
    </row>
    <row r="524" ht="15.75">
      <c r="D524" s="218"/>
    </row>
    <row r="525" ht="15.75">
      <c r="D525" s="218"/>
    </row>
    <row r="526" ht="15.75">
      <c r="D526" s="218"/>
    </row>
    <row r="527" ht="15.75">
      <c r="D527" s="218"/>
    </row>
    <row r="528" ht="15.75">
      <c r="D528" s="218"/>
    </row>
    <row r="529" ht="15.75">
      <c r="D529" s="218"/>
    </row>
    <row r="530" ht="15.75">
      <c r="D530" s="218"/>
    </row>
    <row r="531" ht="15.75">
      <c r="D531" s="218"/>
    </row>
    <row r="532" ht="15.75">
      <c r="D532" s="218"/>
    </row>
    <row r="533" ht="15.75">
      <c r="D533" s="218"/>
    </row>
    <row r="534" ht="15.75">
      <c r="D534" s="218"/>
    </row>
    <row r="535" ht="15.75">
      <c r="D535" s="218"/>
    </row>
    <row r="536" ht="15.75">
      <c r="D536" s="218"/>
    </row>
    <row r="537" ht="15.75">
      <c r="D537" s="218"/>
    </row>
    <row r="538" ht="15.75">
      <c r="D538" s="218"/>
    </row>
    <row r="539" ht="15.75">
      <c r="D539" s="218"/>
    </row>
    <row r="540" ht="15.75">
      <c r="D540" s="218"/>
    </row>
    <row r="541" ht="15.75">
      <c r="D541" s="218"/>
    </row>
    <row r="542" ht="15.75">
      <c r="D542" s="218"/>
    </row>
    <row r="543" ht="15.75">
      <c r="D543" s="218"/>
    </row>
    <row r="544" ht="15.75">
      <c r="D544" s="218"/>
    </row>
    <row r="545" ht="15.75">
      <c r="D545" s="218"/>
    </row>
    <row r="546" ht="15.75">
      <c r="D546" s="218"/>
    </row>
    <row r="547" ht="15.75">
      <c r="D547" s="218"/>
    </row>
    <row r="548" ht="15.75">
      <c r="D548" s="218"/>
    </row>
    <row r="549" ht="15.75">
      <c r="D549" s="218"/>
    </row>
    <row r="550" ht="15.75">
      <c r="D550" s="218"/>
    </row>
    <row r="551" ht="15.75">
      <c r="D551" s="218"/>
    </row>
    <row r="552" ht="15.75">
      <c r="D552" s="218"/>
    </row>
    <row r="553" ht="15.75">
      <c r="D553" s="218"/>
    </row>
    <row r="554" ht="15.75">
      <c r="D554" s="218"/>
    </row>
    <row r="555" ht="15.75">
      <c r="D555" s="218"/>
    </row>
    <row r="556" ht="15.75">
      <c r="D556" s="218"/>
    </row>
    <row r="557" ht="15.75">
      <c r="D557" s="218"/>
    </row>
    <row r="558" ht="15.75">
      <c r="D558" s="218"/>
    </row>
    <row r="559" ht="15.75">
      <c r="D559" s="218"/>
    </row>
    <row r="560" ht="15.75">
      <c r="D560" s="218"/>
    </row>
    <row r="561" ht="15.75">
      <c r="D561" s="218"/>
    </row>
    <row r="562" ht="15.75">
      <c r="D562" s="218"/>
    </row>
    <row r="563" ht="15.75">
      <c r="D563" s="218"/>
    </row>
    <row r="564" ht="15.75">
      <c r="D564" s="218"/>
    </row>
    <row r="565" ht="15.75">
      <c r="D565" s="218"/>
    </row>
    <row r="566" ht="15.75">
      <c r="D566" s="218"/>
    </row>
    <row r="567" ht="15.75">
      <c r="D567" s="218"/>
    </row>
    <row r="568" ht="15.75">
      <c r="D568" s="218"/>
    </row>
    <row r="569" ht="15.75">
      <c r="D569" s="218"/>
    </row>
    <row r="570" ht="15.75">
      <c r="D570" s="218"/>
    </row>
  </sheetData>
  <sheetProtection/>
  <mergeCells count="13">
    <mergeCell ref="A1:D1"/>
    <mergeCell ref="A2:D2"/>
    <mergeCell ref="A3:D3"/>
    <mergeCell ref="A4:D4"/>
    <mergeCell ref="A5:D5"/>
    <mergeCell ref="A7:D7"/>
    <mergeCell ref="E381:H381"/>
    <mergeCell ref="E382:H382"/>
    <mergeCell ref="A385:D385"/>
    <mergeCell ref="A6:D6"/>
    <mergeCell ref="A9:D9"/>
    <mergeCell ref="A10:D10"/>
    <mergeCell ref="C12:D12"/>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F482"/>
  <sheetViews>
    <sheetView zoomScale="85" zoomScaleNormal="85" zoomScalePageLayoutView="0" workbookViewId="0" topLeftCell="A1">
      <selection activeCell="K9" sqref="K9"/>
    </sheetView>
  </sheetViews>
  <sheetFormatPr defaultColWidth="9.00390625" defaultRowHeight="12.75"/>
  <cols>
    <col min="1" max="1" width="60.375" style="122" customWidth="1"/>
    <col min="2" max="2" width="15.875" style="143" customWidth="1"/>
    <col min="3" max="3" width="5.00390625" style="195" customWidth="1"/>
    <col min="4" max="4" width="19.25390625" style="219" customWidth="1"/>
    <col min="5" max="5" width="18.00390625" style="145" customWidth="1"/>
    <col min="6" max="6" width="10.75390625" style="145" bestFit="1" customWidth="1"/>
    <col min="7" max="11" width="9.125" style="145" customWidth="1"/>
    <col min="12" max="12" width="14.125" style="145" customWidth="1"/>
    <col min="13" max="13" width="9.125" style="145" customWidth="1"/>
    <col min="14" max="14" width="11.00390625" style="145" bestFit="1" customWidth="1"/>
    <col min="15" max="16384" width="9.125" style="145" customWidth="1"/>
  </cols>
  <sheetData>
    <row r="1" spans="1:5" ht="15.75">
      <c r="A1" s="375" t="s">
        <v>679</v>
      </c>
      <c r="B1" s="375"/>
      <c r="C1" s="375"/>
      <c r="D1" s="375"/>
      <c r="E1" s="376"/>
    </row>
    <row r="2" spans="1:5" ht="15.75">
      <c r="A2" s="375" t="s">
        <v>309</v>
      </c>
      <c r="B2" s="375"/>
      <c r="C2" s="375"/>
      <c r="D2" s="375"/>
      <c r="E2" s="376"/>
    </row>
    <row r="3" spans="1:5" ht="15.75">
      <c r="A3" s="375" t="s">
        <v>310</v>
      </c>
      <c r="B3" s="375"/>
      <c r="C3" s="375"/>
      <c r="D3" s="375"/>
      <c r="E3" s="376"/>
    </row>
    <row r="4" spans="1:5" ht="15.75">
      <c r="A4" s="375" t="s">
        <v>308</v>
      </c>
      <c r="B4" s="375"/>
      <c r="C4" s="375"/>
      <c r="D4" s="375"/>
      <c r="E4" s="376"/>
    </row>
    <row r="5" spans="1:5" ht="15.75">
      <c r="A5" s="375" t="s">
        <v>1099</v>
      </c>
      <c r="B5" s="375"/>
      <c r="C5" s="375"/>
      <c r="D5" s="375"/>
      <c r="E5" s="376"/>
    </row>
    <row r="6" spans="1:5" ht="15.75">
      <c r="A6" s="375" t="s">
        <v>1115</v>
      </c>
      <c r="B6" s="376"/>
      <c r="C6" s="376"/>
      <c r="D6" s="376"/>
      <c r="E6" s="376"/>
    </row>
    <row r="7" spans="1:5" ht="15.75">
      <c r="A7" s="375" t="s">
        <v>1237</v>
      </c>
      <c r="B7" s="376"/>
      <c r="C7" s="376"/>
      <c r="D7" s="376"/>
      <c r="E7" s="376"/>
    </row>
    <row r="8" spans="1:4" ht="15.75">
      <c r="A8" s="198"/>
      <c r="B8" s="198"/>
      <c r="C8" s="198"/>
      <c r="D8" s="198"/>
    </row>
    <row r="9" spans="1:4" ht="15.75">
      <c r="A9" s="375"/>
      <c r="B9" s="362"/>
      <c r="C9" s="362"/>
      <c r="D9" s="362"/>
    </row>
    <row r="10" spans="1:5" ht="72" customHeight="1">
      <c r="A10" s="377" t="s">
        <v>704</v>
      </c>
      <c r="B10" s="377"/>
      <c r="C10" s="377"/>
      <c r="D10" s="377"/>
      <c r="E10" s="376"/>
    </row>
    <row r="11" spans="1:5" ht="32.25" customHeight="1">
      <c r="A11" s="199"/>
      <c r="B11" s="199"/>
      <c r="C11" s="199"/>
      <c r="D11" s="199"/>
      <c r="E11" s="220"/>
    </row>
    <row r="12" spans="1:5" ht="15.75" customHeight="1">
      <c r="A12" s="388" t="s">
        <v>1083</v>
      </c>
      <c r="B12" s="389"/>
      <c r="C12" s="389"/>
      <c r="D12" s="389"/>
      <c r="E12" s="389"/>
    </row>
    <row r="13" spans="1:5" ht="15.75">
      <c r="A13" s="61"/>
      <c r="B13" s="126"/>
      <c r="C13" s="240"/>
      <c r="D13" s="390" t="s">
        <v>264</v>
      </c>
      <c r="E13" s="391"/>
    </row>
    <row r="14" spans="1:5" s="143" customFormat="1" ht="15.75">
      <c r="A14" s="141" t="s">
        <v>278</v>
      </c>
      <c r="B14" s="126" t="s">
        <v>242</v>
      </c>
      <c r="C14" s="126" t="s">
        <v>9</v>
      </c>
      <c r="D14" s="201" t="s">
        <v>532</v>
      </c>
      <c r="E14" s="126" t="s">
        <v>702</v>
      </c>
    </row>
    <row r="15" spans="1:5" s="143" customFormat="1" ht="15.75">
      <c r="A15" s="241">
        <v>1</v>
      </c>
      <c r="B15" s="184">
        <v>2</v>
      </c>
      <c r="C15" s="242">
        <v>3</v>
      </c>
      <c r="D15" s="243">
        <v>4</v>
      </c>
      <c r="E15" s="126"/>
    </row>
    <row r="16" spans="1:6" s="204" customFormat="1" ht="48" customHeight="1">
      <c r="A16" s="148" t="s">
        <v>68</v>
      </c>
      <c r="B16" s="203" t="s">
        <v>50</v>
      </c>
      <c r="C16" s="203"/>
      <c r="D16" s="169">
        <f>D44+D75+D94+D51+D62+D68+D22+D31+D17</f>
        <v>1308522029.94</v>
      </c>
      <c r="E16" s="169">
        <f>E44+E75+E94+E51+E62+E68+E22+E31+E17</f>
        <v>1311695340.92</v>
      </c>
      <c r="F16" s="231"/>
    </row>
    <row r="17" spans="1:6" s="204" customFormat="1" ht="15.75">
      <c r="A17" s="61" t="s">
        <v>547</v>
      </c>
      <c r="B17" s="62" t="s">
        <v>541</v>
      </c>
      <c r="C17" s="62"/>
      <c r="D17" s="164">
        <f>D18+D20</f>
        <v>328648.4</v>
      </c>
      <c r="E17" s="164">
        <f>E18+E20</f>
        <v>388835.18</v>
      </c>
      <c r="F17" s="231"/>
    </row>
    <row r="18" spans="1:6" s="204" customFormat="1" ht="50.25" customHeight="1">
      <c r="A18" s="61" t="s">
        <v>542</v>
      </c>
      <c r="B18" s="62" t="s">
        <v>543</v>
      </c>
      <c r="C18" s="62"/>
      <c r="D18" s="164">
        <f>D19</f>
        <v>328648.4</v>
      </c>
      <c r="E18" s="164">
        <f>E19</f>
        <v>368712.08</v>
      </c>
      <c r="F18" s="231"/>
    </row>
    <row r="19" spans="1:6" s="204" customFormat="1" ht="31.5">
      <c r="A19" s="61" t="s">
        <v>332</v>
      </c>
      <c r="B19" s="62" t="s">
        <v>543</v>
      </c>
      <c r="C19" s="62" t="s">
        <v>333</v>
      </c>
      <c r="D19" s="164">
        <v>328648.4</v>
      </c>
      <c r="E19" s="164">
        <v>368712.08</v>
      </c>
      <c r="F19" s="231"/>
    </row>
    <row r="20" spans="1:6" s="204" customFormat="1" ht="47.25">
      <c r="A20" s="61" t="s">
        <v>754</v>
      </c>
      <c r="B20" s="62" t="s">
        <v>756</v>
      </c>
      <c r="C20" s="62"/>
      <c r="D20" s="164">
        <f>D21</f>
        <v>0</v>
      </c>
      <c r="E20" s="164">
        <f>E21</f>
        <v>20123.1</v>
      </c>
      <c r="F20" s="231"/>
    </row>
    <row r="21" spans="1:6" s="204" customFormat="1" ht="31.5">
      <c r="A21" s="61" t="s">
        <v>332</v>
      </c>
      <c r="B21" s="62" t="s">
        <v>756</v>
      </c>
      <c r="C21" s="62" t="s">
        <v>333</v>
      </c>
      <c r="D21" s="164">
        <v>0</v>
      </c>
      <c r="E21" s="164">
        <v>20123.1</v>
      </c>
      <c r="F21" s="231"/>
    </row>
    <row r="22" spans="1:5" s="204" customFormat="1" ht="33" customHeight="1">
      <c r="A22" s="61" t="s">
        <v>119</v>
      </c>
      <c r="B22" s="62" t="s">
        <v>51</v>
      </c>
      <c r="C22" s="62"/>
      <c r="D22" s="164">
        <f>D23+D25+D27+D29</f>
        <v>417342700</v>
      </c>
      <c r="E22" s="164">
        <f>E23+E25+E27+E29</f>
        <v>417347400</v>
      </c>
    </row>
    <row r="23" spans="1:5" ht="15.75">
      <c r="A23" s="61" t="s">
        <v>280</v>
      </c>
      <c r="B23" s="62" t="s">
        <v>123</v>
      </c>
      <c r="C23" s="62"/>
      <c r="D23" s="164">
        <f>D24</f>
        <v>113089000</v>
      </c>
      <c r="E23" s="164">
        <f>E24</f>
        <v>113089000</v>
      </c>
    </row>
    <row r="24" spans="1:5" ht="31.5">
      <c r="A24" s="61" t="s">
        <v>332</v>
      </c>
      <c r="B24" s="62" t="s">
        <v>123</v>
      </c>
      <c r="C24" s="62" t="s">
        <v>333</v>
      </c>
      <c r="D24" s="164">
        <v>113089000</v>
      </c>
      <c r="E24" s="164">
        <v>113089000</v>
      </c>
    </row>
    <row r="25" spans="1:5" ht="224.25" customHeight="1">
      <c r="A25" s="61" t="s">
        <v>358</v>
      </c>
      <c r="B25" s="62" t="s">
        <v>120</v>
      </c>
      <c r="C25" s="62"/>
      <c r="D25" s="164">
        <f>D26</f>
        <v>223241500</v>
      </c>
      <c r="E25" s="164">
        <f>E26</f>
        <v>223245000</v>
      </c>
    </row>
    <row r="26" spans="1:5" ht="31.5">
      <c r="A26" s="61" t="s">
        <v>332</v>
      </c>
      <c r="B26" s="62" t="s">
        <v>120</v>
      </c>
      <c r="C26" s="62" t="s">
        <v>333</v>
      </c>
      <c r="D26" s="164">
        <v>223241500</v>
      </c>
      <c r="E26" s="164">
        <v>223245000</v>
      </c>
    </row>
    <row r="27" spans="1:5" ht="246" customHeight="1">
      <c r="A27" s="61" t="s">
        <v>6</v>
      </c>
      <c r="B27" s="62" t="s">
        <v>121</v>
      </c>
      <c r="C27" s="62"/>
      <c r="D27" s="164">
        <f>D28</f>
        <v>2555300</v>
      </c>
      <c r="E27" s="164">
        <f>E28</f>
        <v>2555300</v>
      </c>
    </row>
    <row r="28" spans="1:5" ht="31.5">
      <c r="A28" s="61" t="s">
        <v>332</v>
      </c>
      <c r="B28" s="62" t="s">
        <v>121</v>
      </c>
      <c r="C28" s="62" t="s">
        <v>333</v>
      </c>
      <c r="D28" s="164">
        <v>2555300</v>
      </c>
      <c r="E28" s="164">
        <v>2555300</v>
      </c>
    </row>
    <row r="29" spans="1:5" s="204" customFormat="1" ht="262.5" customHeight="1">
      <c r="A29" s="61" t="s">
        <v>359</v>
      </c>
      <c r="B29" s="62" t="s">
        <v>122</v>
      </c>
      <c r="C29" s="62"/>
      <c r="D29" s="164">
        <f>D30</f>
        <v>78456900</v>
      </c>
      <c r="E29" s="164">
        <f>E30</f>
        <v>78458100</v>
      </c>
    </row>
    <row r="30" spans="1:5" s="204" customFormat="1" ht="31.5">
      <c r="A30" s="61" t="s">
        <v>332</v>
      </c>
      <c r="B30" s="62" t="s">
        <v>122</v>
      </c>
      <c r="C30" s="62" t="s">
        <v>333</v>
      </c>
      <c r="D30" s="164">
        <v>78456900</v>
      </c>
      <c r="E30" s="164">
        <v>78458100</v>
      </c>
    </row>
    <row r="31" spans="1:5" s="204" customFormat="1" ht="31.5">
      <c r="A31" s="61" t="s">
        <v>55</v>
      </c>
      <c r="B31" s="62" t="s">
        <v>124</v>
      </c>
      <c r="C31" s="62"/>
      <c r="D31" s="164">
        <f>D43+D35+D32+D38+D40+D36</f>
        <v>620149533</v>
      </c>
      <c r="E31" s="164">
        <f>E43+E35+E32+E38+E40+E36</f>
        <v>621353323</v>
      </c>
    </row>
    <row r="32" spans="1:5" s="204" customFormat="1" ht="31.5">
      <c r="A32" s="61" t="s">
        <v>460</v>
      </c>
      <c r="B32" s="62" t="s">
        <v>459</v>
      </c>
      <c r="C32" s="62"/>
      <c r="D32" s="164">
        <f>D33</f>
        <v>5114000</v>
      </c>
      <c r="E32" s="164">
        <f>E33</f>
        <v>6317790</v>
      </c>
    </row>
    <row r="33" spans="1:5" s="204" customFormat="1" ht="31.5">
      <c r="A33" s="61" t="s">
        <v>332</v>
      </c>
      <c r="B33" s="62" t="s">
        <v>459</v>
      </c>
      <c r="C33" s="62" t="s">
        <v>333</v>
      </c>
      <c r="D33" s="164">
        <v>5114000</v>
      </c>
      <c r="E33" s="164">
        <v>6317790</v>
      </c>
    </row>
    <row r="34" spans="1:5" ht="31.5">
      <c r="A34" s="61" t="s">
        <v>334</v>
      </c>
      <c r="B34" s="62" t="s">
        <v>128</v>
      </c>
      <c r="C34" s="62"/>
      <c r="D34" s="164">
        <f>D35</f>
        <v>146164000</v>
      </c>
      <c r="E34" s="164">
        <f>E35</f>
        <v>146164000</v>
      </c>
    </row>
    <row r="35" spans="1:5" ht="31.5">
      <c r="A35" s="61" t="s">
        <v>332</v>
      </c>
      <c r="B35" s="62" t="s">
        <v>128</v>
      </c>
      <c r="C35" s="62" t="s">
        <v>333</v>
      </c>
      <c r="D35" s="164">
        <v>146164000</v>
      </c>
      <c r="E35" s="164">
        <v>146164000</v>
      </c>
    </row>
    <row r="36" spans="1:5" ht="47.25" customHeight="1">
      <c r="A36" s="61" t="s">
        <v>529</v>
      </c>
      <c r="B36" s="62" t="s">
        <v>528</v>
      </c>
      <c r="C36" s="62"/>
      <c r="D36" s="164">
        <f>D37</f>
        <v>42313698</v>
      </c>
      <c r="E36" s="164">
        <f>E37</f>
        <v>42313698</v>
      </c>
    </row>
    <row r="37" spans="1:5" ht="31.5">
      <c r="A37" s="61" t="s">
        <v>332</v>
      </c>
      <c r="B37" s="62" t="s">
        <v>528</v>
      </c>
      <c r="C37" s="62" t="s">
        <v>333</v>
      </c>
      <c r="D37" s="164">
        <v>42313698</v>
      </c>
      <c r="E37" s="164">
        <v>42313698</v>
      </c>
    </row>
    <row r="38" spans="1:5" ht="211.5" customHeight="1">
      <c r="A38" s="61" t="s">
        <v>360</v>
      </c>
      <c r="B38" s="62" t="s">
        <v>125</v>
      </c>
      <c r="C38" s="62"/>
      <c r="D38" s="164">
        <f>D39</f>
        <v>371717235</v>
      </c>
      <c r="E38" s="164">
        <f>E39</f>
        <v>371717235</v>
      </c>
    </row>
    <row r="39" spans="1:5" ht="31.5">
      <c r="A39" s="61" t="s">
        <v>332</v>
      </c>
      <c r="B39" s="62" t="s">
        <v>125</v>
      </c>
      <c r="C39" s="62" t="s">
        <v>333</v>
      </c>
      <c r="D39" s="164">
        <v>371717235</v>
      </c>
      <c r="E39" s="164">
        <v>371717235</v>
      </c>
    </row>
    <row r="40" spans="1:5" ht="207.75" customHeight="1">
      <c r="A40" s="61" t="s">
        <v>361</v>
      </c>
      <c r="B40" s="62" t="s">
        <v>126</v>
      </c>
      <c r="C40" s="62"/>
      <c r="D40" s="164">
        <f>D41</f>
        <v>15916500</v>
      </c>
      <c r="E40" s="164">
        <f>E41</f>
        <v>15916500</v>
      </c>
    </row>
    <row r="41" spans="1:5" ht="31.5">
      <c r="A41" s="61" t="s">
        <v>332</v>
      </c>
      <c r="B41" s="62" t="s">
        <v>126</v>
      </c>
      <c r="C41" s="62" t="s">
        <v>333</v>
      </c>
      <c r="D41" s="164">
        <v>15916500</v>
      </c>
      <c r="E41" s="164">
        <v>15916500</v>
      </c>
    </row>
    <row r="42" spans="1:5" s="204" customFormat="1" ht="236.25">
      <c r="A42" s="61" t="s">
        <v>362</v>
      </c>
      <c r="B42" s="62" t="s">
        <v>127</v>
      </c>
      <c r="C42" s="62"/>
      <c r="D42" s="164">
        <f>D43</f>
        <v>38924100</v>
      </c>
      <c r="E42" s="164">
        <f>E43</f>
        <v>38924100</v>
      </c>
    </row>
    <row r="43" spans="1:5" ht="31.5">
      <c r="A43" s="61" t="s">
        <v>332</v>
      </c>
      <c r="B43" s="62" t="s">
        <v>127</v>
      </c>
      <c r="C43" s="62" t="s">
        <v>333</v>
      </c>
      <c r="D43" s="164">
        <v>38924100</v>
      </c>
      <c r="E43" s="164">
        <v>38924100</v>
      </c>
    </row>
    <row r="44" spans="1:5" ht="47.25">
      <c r="A44" s="61" t="s">
        <v>129</v>
      </c>
      <c r="B44" s="62" t="s">
        <v>130</v>
      </c>
      <c r="C44" s="62"/>
      <c r="D44" s="164">
        <f>D47+D45+D49</f>
        <v>76570300</v>
      </c>
      <c r="E44" s="164">
        <f>E47+E45+E49</f>
        <v>76570300</v>
      </c>
    </row>
    <row r="45" spans="1:5" ht="63">
      <c r="A45" s="61" t="s">
        <v>410</v>
      </c>
      <c r="B45" s="62" t="s">
        <v>35</v>
      </c>
      <c r="C45" s="62"/>
      <c r="D45" s="164">
        <f>D46</f>
        <v>14291300</v>
      </c>
      <c r="E45" s="164">
        <f>E46</f>
        <v>14687300</v>
      </c>
    </row>
    <row r="46" spans="1:5" ht="31.5">
      <c r="A46" s="61" t="s">
        <v>332</v>
      </c>
      <c r="B46" s="62" t="s">
        <v>35</v>
      </c>
      <c r="C46" s="62" t="s">
        <v>333</v>
      </c>
      <c r="D46" s="164">
        <v>14291300</v>
      </c>
      <c r="E46" s="164">
        <v>14687300</v>
      </c>
    </row>
    <row r="47" spans="1:5" ht="15.75">
      <c r="A47" s="61" t="s">
        <v>116</v>
      </c>
      <c r="B47" s="62" t="s">
        <v>131</v>
      </c>
      <c r="C47" s="62"/>
      <c r="D47" s="164">
        <f>D48</f>
        <v>50179000</v>
      </c>
      <c r="E47" s="164">
        <f>E48</f>
        <v>49783000</v>
      </c>
    </row>
    <row r="48" spans="1:5" ht="31.5">
      <c r="A48" s="61" t="s">
        <v>332</v>
      </c>
      <c r="B48" s="62" t="s">
        <v>131</v>
      </c>
      <c r="C48" s="62" t="s">
        <v>333</v>
      </c>
      <c r="D48" s="164">
        <v>50179000</v>
      </c>
      <c r="E48" s="164">
        <v>49783000</v>
      </c>
    </row>
    <row r="49" spans="1:5" ht="47.25">
      <c r="A49" s="61" t="s">
        <v>544</v>
      </c>
      <c r="B49" s="62" t="s">
        <v>718</v>
      </c>
      <c r="C49" s="62"/>
      <c r="D49" s="164">
        <f>D50</f>
        <v>12100000</v>
      </c>
      <c r="E49" s="164">
        <f>E50</f>
        <v>12100000</v>
      </c>
    </row>
    <row r="50" spans="1:5" ht="31.5">
      <c r="A50" s="61" t="s">
        <v>332</v>
      </c>
      <c r="B50" s="62" t="s">
        <v>718</v>
      </c>
      <c r="C50" s="62" t="s">
        <v>333</v>
      </c>
      <c r="D50" s="164">
        <v>12100000</v>
      </c>
      <c r="E50" s="164">
        <v>12100000</v>
      </c>
    </row>
    <row r="51" spans="1:5" ht="47.25">
      <c r="A51" s="61" t="s">
        <v>216</v>
      </c>
      <c r="B51" s="62" t="s">
        <v>132</v>
      </c>
      <c r="C51" s="62"/>
      <c r="D51" s="164">
        <f>D52+D59+D57+D55</f>
        <v>23310500</v>
      </c>
      <c r="E51" s="164">
        <f>E52+E59+E57+E55</f>
        <v>23310500</v>
      </c>
    </row>
    <row r="52" spans="1:5" ht="31.5">
      <c r="A52" s="61" t="s">
        <v>302</v>
      </c>
      <c r="B52" s="62" t="s">
        <v>42</v>
      </c>
      <c r="C52" s="62"/>
      <c r="D52" s="164">
        <f>D53+D54</f>
        <v>2150000</v>
      </c>
      <c r="E52" s="164">
        <f>E53+E54</f>
        <v>2150000</v>
      </c>
    </row>
    <row r="53" spans="1:5" ht="15.75">
      <c r="A53" s="61" t="s">
        <v>337</v>
      </c>
      <c r="B53" s="62" t="s">
        <v>42</v>
      </c>
      <c r="C53" s="62" t="s">
        <v>336</v>
      </c>
      <c r="D53" s="164">
        <v>550000</v>
      </c>
      <c r="E53" s="164">
        <v>550000</v>
      </c>
    </row>
    <row r="54" spans="1:5" ht="31.5">
      <c r="A54" s="61" t="s">
        <v>332</v>
      </c>
      <c r="B54" s="62" t="s">
        <v>42</v>
      </c>
      <c r="C54" s="62" t="s">
        <v>333</v>
      </c>
      <c r="D54" s="164">
        <v>1600000</v>
      </c>
      <c r="E54" s="164">
        <v>1600000</v>
      </c>
    </row>
    <row r="55" spans="1:5" ht="15.75">
      <c r="A55" s="61" t="s">
        <v>520</v>
      </c>
      <c r="B55" s="62" t="s">
        <v>521</v>
      </c>
      <c r="C55" s="62"/>
      <c r="D55" s="164">
        <f>D56</f>
        <v>1000000</v>
      </c>
      <c r="E55" s="164">
        <f>E56</f>
        <v>1000000</v>
      </c>
    </row>
    <row r="56" spans="1:5" ht="31.5">
      <c r="A56" s="61" t="s">
        <v>332</v>
      </c>
      <c r="B56" s="62" t="s">
        <v>521</v>
      </c>
      <c r="C56" s="62" t="s">
        <v>333</v>
      </c>
      <c r="D56" s="164">
        <v>1000000</v>
      </c>
      <c r="E56" s="164">
        <v>1000000</v>
      </c>
    </row>
    <row r="57" spans="1:5" ht="100.5" customHeight="1">
      <c r="A57" s="61" t="s">
        <v>468</v>
      </c>
      <c r="B57" s="62" t="s">
        <v>44</v>
      </c>
      <c r="C57" s="62"/>
      <c r="D57" s="164">
        <f>D58</f>
        <v>3442400</v>
      </c>
      <c r="E57" s="164">
        <f>E58</f>
        <v>3442400</v>
      </c>
    </row>
    <row r="58" spans="1:5" ht="15.75">
      <c r="A58" s="61" t="s">
        <v>337</v>
      </c>
      <c r="B58" s="62" t="s">
        <v>44</v>
      </c>
      <c r="C58" s="62" t="s">
        <v>336</v>
      </c>
      <c r="D58" s="164">
        <v>3442400</v>
      </c>
      <c r="E58" s="164">
        <v>3442400</v>
      </c>
    </row>
    <row r="59" spans="1:5" ht="100.5" customHeight="1">
      <c r="A59" s="61" t="s">
        <v>469</v>
      </c>
      <c r="B59" s="62" t="s">
        <v>43</v>
      </c>
      <c r="C59" s="62"/>
      <c r="D59" s="164">
        <f>D60+D61</f>
        <v>16718100</v>
      </c>
      <c r="E59" s="164">
        <f>E60+E61</f>
        <v>16718100</v>
      </c>
    </row>
    <row r="60" spans="1:5" ht="15.75">
      <c r="A60" s="61" t="s">
        <v>337</v>
      </c>
      <c r="B60" s="62" t="s">
        <v>43</v>
      </c>
      <c r="C60" s="62" t="s">
        <v>336</v>
      </c>
      <c r="D60" s="164">
        <v>9918100</v>
      </c>
      <c r="E60" s="164">
        <v>9918100</v>
      </c>
    </row>
    <row r="61" spans="1:5" ht="31.5">
      <c r="A61" s="61" t="s">
        <v>332</v>
      </c>
      <c r="B61" s="62" t="s">
        <v>43</v>
      </c>
      <c r="C61" s="62" t="s">
        <v>333</v>
      </c>
      <c r="D61" s="164">
        <v>6800000</v>
      </c>
      <c r="E61" s="164">
        <v>6800000</v>
      </c>
    </row>
    <row r="62" spans="1:5" ht="127.5" customHeight="1">
      <c r="A62" s="61" t="s">
        <v>717</v>
      </c>
      <c r="B62" s="62" t="s">
        <v>134</v>
      </c>
      <c r="C62" s="62"/>
      <c r="D62" s="164">
        <f>D63</f>
        <v>2500000</v>
      </c>
      <c r="E62" s="164">
        <f>E63</f>
        <v>2500000</v>
      </c>
    </row>
    <row r="63" spans="1:5" ht="15.75">
      <c r="A63" s="61" t="s">
        <v>117</v>
      </c>
      <c r="B63" s="62" t="s">
        <v>45</v>
      </c>
      <c r="C63" s="62"/>
      <c r="D63" s="164">
        <f>D64+D65+D66</f>
        <v>2500000</v>
      </c>
      <c r="E63" s="164">
        <f>E64+E65+E66</f>
        <v>2500000</v>
      </c>
    </row>
    <row r="64" spans="1:5" ht="65.25" customHeight="1">
      <c r="A64" s="61" t="s">
        <v>324</v>
      </c>
      <c r="B64" s="62" t="s">
        <v>45</v>
      </c>
      <c r="C64" s="62" t="s">
        <v>325</v>
      </c>
      <c r="D64" s="164">
        <v>1367000</v>
      </c>
      <c r="E64" s="164">
        <v>1367000</v>
      </c>
    </row>
    <row r="65" spans="1:5" ht="31.5">
      <c r="A65" s="61" t="s">
        <v>350</v>
      </c>
      <c r="B65" s="62" t="s">
        <v>45</v>
      </c>
      <c r="C65" s="62" t="s">
        <v>326</v>
      </c>
      <c r="D65" s="164">
        <v>863000</v>
      </c>
      <c r="E65" s="164">
        <v>863000</v>
      </c>
    </row>
    <row r="66" spans="1:5" ht="31.5">
      <c r="A66" s="61" t="s">
        <v>332</v>
      </c>
      <c r="B66" s="62" t="s">
        <v>45</v>
      </c>
      <c r="C66" s="62" t="s">
        <v>333</v>
      </c>
      <c r="D66" s="164">
        <v>270000</v>
      </c>
      <c r="E66" s="164">
        <v>270000</v>
      </c>
    </row>
    <row r="67" spans="1:5" ht="78.75">
      <c r="A67" s="61" t="s">
        <v>942</v>
      </c>
      <c r="B67" s="62" t="s">
        <v>488</v>
      </c>
      <c r="C67" s="62"/>
      <c r="D67" s="164">
        <v>0</v>
      </c>
      <c r="E67" s="164">
        <v>0</v>
      </c>
    </row>
    <row r="68" spans="1:5" ht="31.5">
      <c r="A68" s="61" t="s">
        <v>137</v>
      </c>
      <c r="B68" s="62" t="s">
        <v>135</v>
      </c>
      <c r="C68" s="62"/>
      <c r="D68" s="164">
        <f>D71+D69</f>
        <v>17064000</v>
      </c>
      <c r="E68" s="164">
        <f>E71+E69</f>
        <v>17064000</v>
      </c>
    </row>
    <row r="69" spans="1:5" ht="15.75">
      <c r="A69" s="61" t="s">
        <v>530</v>
      </c>
      <c r="B69" s="62" t="s">
        <v>531</v>
      </c>
      <c r="C69" s="62"/>
      <c r="D69" s="164">
        <f>D70</f>
        <v>75000</v>
      </c>
      <c r="E69" s="164">
        <f>E70</f>
        <v>75000</v>
      </c>
    </row>
    <row r="70" spans="1:5" ht="35.25" customHeight="1">
      <c r="A70" s="61" t="s">
        <v>350</v>
      </c>
      <c r="B70" s="62" t="s">
        <v>531</v>
      </c>
      <c r="C70" s="62" t="s">
        <v>326</v>
      </c>
      <c r="D70" s="164">
        <v>75000</v>
      </c>
      <c r="E70" s="164">
        <v>75000</v>
      </c>
    </row>
    <row r="71" spans="1:5" ht="63">
      <c r="A71" s="61" t="s">
        <v>301</v>
      </c>
      <c r="B71" s="62" t="s">
        <v>46</v>
      </c>
      <c r="C71" s="62"/>
      <c r="D71" s="164">
        <f>D72+D73+D74</f>
        <v>16989000</v>
      </c>
      <c r="E71" s="164">
        <f>E72+E73+E74</f>
        <v>16989000</v>
      </c>
    </row>
    <row r="72" spans="1:5" ht="68.25" customHeight="1">
      <c r="A72" s="61" t="s">
        <v>324</v>
      </c>
      <c r="B72" s="62" t="s">
        <v>46</v>
      </c>
      <c r="C72" s="62" t="s">
        <v>325</v>
      </c>
      <c r="D72" s="164">
        <v>13330000</v>
      </c>
      <c r="E72" s="164">
        <v>13330000</v>
      </c>
    </row>
    <row r="73" spans="1:5" ht="31.5">
      <c r="A73" s="61" t="s">
        <v>350</v>
      </c>
      <c r="B73" s="62" t="s">
        <v>46</v>
      </c>
      <c r="C73" s="62" t="s">
        <v>326</v>
      </c>
      <c r="D73" s="164">
        <v>3526000</v>
      </c>
      <c r="E73" s="164">
        <v>3526000</v>
      </c>
    </row>
    <row r="74" spans="1:5" ht="15.75">
      <c r="A74" s="61" t="s">
        <v>327</v>
      </c>
      <c r="B74" s="62" t="s">
        <v>46</v>
      </c>
      <c r="C74" s="62" t="s">
        <v>328</v>
      </c>
      <c r="D74" s="164">
        <v>133000</v>
      </c>
      <c r="E74" s="164">
        <v>133000</v>
      </c>
    </row>
    <row r="75" spans="1:5" ht="78.75">
      <c r="A75" s="61" t="s">
        <v>744</v>
      </c>
      <c r="B75" s="62" t="s">
        <v>136</v>
      </c>
      <c r="C75" s="62"/>
      <c r="D75" s="164">
        <f>D82+D84+D86+D88+D90+D92+D76+D78+D80</f>
        <v>102379385.47</v>
      </c>
      <c r="E75" s="164">
        <f>E82+E84+E86+E88+E90+E92+E76+E78+E80</f>
        <v>104284019.67</v>
      </c>
    </row>
    <row r="76" spans="1:5" ht="63">
      <c r="A76" s="61" t="s">
        <v>545</v>
      </c>
      <c r="B76" s="62" t="s">
        <v>546</v>
      </c>
      <c r="C76" s="62"/>
      <c r="D76" s="164">
        <f>D77</f>
        <v>45642901.5</v>
      </c>
      <c r="E76" s="164">
        <f>E77</f>
        <v>46789088</v>
      </c>
    </row>
    <row r="77" spans="1:5" ht="31.5">
      <c r="A77" s="61" t="s">
        <v>332</v>
      </c>
      <c r="B77" s="62" t="s">
        <v>546</v>
      </c>
      <c r="C77" s="62" t="s">
        <v>333</v>
      </c>
      <c r="D77" s="164">
        <v>45642901.5</v>
      </c>
      <c r="E77" s="164">
        <v>46789088</v>
      </c>
    </row>
    <row r="78" spans="1:5" ht="63">
      <c r="A78" s="61" t="s">
        <v>466</v>
      </c>
      <c r="B78" s="62" t="s">
        <v>33</v>
      </c>
      <c r="C78" s="62"/>
      <c r="D78" s="164">
        <f>D79</f>
        <v>11484221.8</v>
      </c>
      <c r="E78" s="164">
        <f>E79</f>
        <v>11484221.8</v>
      </c>
    </row>
    <row r="79" spans="1:5" ht="31.5">
      <c r="A79" s="61" t="s">
        <v>332</v>
      </c>
      <c r="B79" s="62" t="s">
        <v>33</v>
      </c>
      <c r="C79" s="62" t="s">
        <v>333</v>
      </c>
      <c r="D79" s="164">
        <v>11484221.8</v>
      </c>
      <c r="E79" s="164">
        <v>11484221.8</v>
      </c>
    </row>
    <row r="80" spans="1:5" ht="94.5">
      <c r="A80" s="61" t="s">
        <v>995</v>
      </c>
      <c r="B80" s="62" t="s">
        <v>996</v>
      </c>
      <c r="C80" s="62"/>
      <c r="D80" s="164">
        <f>D81</f>
        <v>1189361</v>
      </c>
      <c r="E80" s="164">
        <f>E81</f>
        <v>1518127</v>
      </c>
    </row>
    <row r="81" spans="1:5" ht="31.5">
      <c r="A81" s="61" t="s">
        <v>332</v>
      </c>
      <c r="B81" s="62" t="s">
        <v>996</v>
      </c>
      <c r="C81" s="62" t="s">
        <v>333</v>
      </c>
      <c r="D81" s="164">
        <v>1189361</v>
      </c>
      <c r="E81" s="164">
        <v>1518127</v>
      </c>
    </row>
    <row r="82" spans="1:5" ht="15.75">
      <c r="A82" s="61" t="s">
        <v>114</v>
      </c>
      <c r="B82" s="62" t="s">
        <v>220</v>
      </c>
      <c r="C82" s="62"/>
      <c r="D82" s="164">
        <f>D83</f>
        <v>1480000</v>
      </c>
      <c r="E82" s="164">
        <f>E83</f>
        <v>1480000</v>
      </c>
    </row>
    <row r="83" spans="1:5" ht="31.5">
      <c r="A83" s="61" t="s">
        <v>332</v>
      </c>
      <c r="B83" s="62" t="s">
        <v>220</v>
      </c>
      <c r="C83" s="62" t="s">
        <v>333</v>
      </c>
      <c r="D83" s="164">
        <v>1480000</v>
      </c>
      <c r="E83" s="164">
        <v>1480000</v>
      </c>
    </row>
    <row r="84" spans="1:5" ht="35.25" customHeight="1">
      <c r="A84" s="61" t="s">
        <v>115</v>
      </c>
      <c r="B84" s="62" t="s">
        <v>221</v>
      </c>
      <c r="C84" s="201"/>
      <c r="D84" s="164">
        <f>D85</f>
        <v>9796000</v>
      </c>
      <c r="E84" s="164">
        <f>E85</f>
        <v>9796000</v>
      </c>
    </row>
    <row r="85" spans="1:5" s="122" customFormat="1" ht="35.25" customHeight="1">
      <c r="A85" s="61" t="s">
        <v>332</v>
      </c>
      <c r="B85" s="62" t="s">
        <v>221</v>
      </c>
      <c r="C85" s="62" t="s">
        <v>333</v>
      </c>
      <c r="D85" s="164">
        <v>9796000</v>
      </c>
      <c r="E85" s="164">
        <v>9796000</v>
      </c>
    </row>
    <row r="86" spans="1:5" ht="115.5" customHeight="1">
      <c r="A86" s="61" t="s">
        <v>200</v>
      </c>
      <c r="B86" s="62" t="s">
        <v>47</v>
      </c>
      <c r="C86" s="62"/>
      <c r="D86" s="164">
        <f>D87</f>
        <v>21760683.37</v>
      </c>
      <c r="E86" s="164">
        <f>E87</f>
        <v>21760683.37</v>
      </c>
    </row>
    <row r="87" spans="1:5" ht="31.5">
      <c r="A87" s="61" t="s">
        <v>332</v>
      </c>
      <c r="B87" s="62" t="s">
        <v>47</v>
      </c>
      <c r="C87" s="62" t="s">
        <v>333</v>
      </c>
      <c r="D87" s="164">
        <v>21760683.37</v>
      </c>
      <c r="E87" s="164">
        <v>21760683.37</v>
      </c>
    </row>
    <row r="88" spans="1:5" ht="69" customHeight="1">
      <c r="A88" s="61" t="s">
        <v>363</v>
      </c>
      <c r="B88" s="62" t="s">
        <v>48</v>
      </c>
      <c r="C88" s="62"/>
      <c r="D88" s="164">
        <f>D89</f>
        <v>9176360.3</v>
      </c>
      <c r="E88" s="164">
        <f>E89</f>
        <v>9533795.5</v>
      </c>
    </row>
    <row r="89" spans="1:5" ht="31.5">
      <c r="A89" s="61" t="s">
        <v>332</v>
      </c>
      <c r="B89" s="62" t="s">
        <v>48</v>
      </c>
      <c r="C89" s="62" t="s">
        <v>333</v>
      </c>
      <c r="D89" s="164">
        <v>9176360.3</v>
      </c>
      <c r="E89" s="164">
        <v>9533795.5</v>
      </c>
    </row>
    <row r="90" spans="1:5" ht="94.5">
      <c r="A90" s="61" t="s">
        <v>364</v>
      </c>
      <c r="B90" s="62" t="s">
        <v>49</v>
      </c>
      <c r="C90" s="62"/>
      <c r="D90" s="164">
        <f>D91</f>
        <v>1096157.5</v>
      </c>
      <c r="E90" s="164">
        <f>E91</f>
        <v>1138904</v>
      </c>
    </row>
    <row r="91" spans="1:5" ht="31.5">
      <c r="A91" s="61" t="s">
        <v>332</v>
      </c>
      <c r="B91" s="62" t="s">
        <v>49</v>
      </c>
      <c r="C91" s="62" t="s">
        <v>336</v>
      </c>
      <c r="D91" s="164">
        <v>1096157.5</v>
      </c>
      <c r="E91" s="164">
        <v>1138904</v>
      </c>
    </row>
    <row r="92" spans="1:5" ht="81.75" customHeight="1">
      <c r="A92" s="61" t="s">
        <v>462</v>
      </c>
      <c r="B92" s="62" t="s">
        <v>461</v>
      </c>
      <c r="C92" s="62"/>
      <c r="D92" s="164">
        <f>D93</f>
        <v>753700</v>
      </c>
      <c r="E92" s="164">
        <f>E93</f>
        <v>783200</v>
      </c>
    </row>
    <row r="93" spans="1:5" ht="31.5">
      <c r="A93" s="61" t="s">
        <v>332</v>
      </c>
      <c r="B93" s="62" t="s">
        <v>461</v>
      </c>
      <c r="C93" s="62" t="s">
        <v>336</v>
      </c>
      <c r="D93" s="164">
        <v>753700</v>
      </c>
      <c r="E93" s="164">
        <v>783200</v>
      </c>
    </row>
    <row r="94" spans="1:5" ht="63">
      <c r="A94" s="61" t="s">
        <v>57</v>
      </c>
      <c r="B94" s="62" t="s">
        <v>138</v>
      </c>
      <c r="C94" s="62"/>
      <c r="D94" s="164">
        <f>D100+D98+D95</f>
        <v>48876963.07</v>
      </c>
      <c r="E94" s="164">
        <f>E100+E98+E95</f>
        <v>48876963.07</v>
      </c>
    </row>
    <row r="95" spans="1:5" ht="47.25">
      <c r="A95" s="61" t="s">
        <v>352</v>
      </c>
      <c r="B95" s="62" t="s">
        <v>920</v>
      </c>
      <c r="C95" s="62"/>
      <c r="D95" s="164">
        <f>D96+D97</f>
        <v>4734600</v>
      </c>
      <c r="E95" s="164">
        <f>E96+E97</f>
        <v>4734600</v>
      </c>
    </row>
    <row r="96" spans="1:5" ht="78.75">
      <c r="A96" s="61" t="s">
        <v>324</v>
      </c>
      <c r="B96" s="62" t="s">
        <v>920</v>
      </c>
      <c r="C96" s="62" t="s">
        <v>325</v>
      </c>
      <c r="D96" s="164">
        <v>4058000</v>
      </c>
      <c r="E96" s="164">
        <v>4058000</v>
      </c>
    </row>
    <row r="97" spans="1:5" ht="31.5">
      <c r="A97" s="61" t="s">
        <v>350</v>
      </c>
      <c r="B97" s="62" t="s">
        <v>920</v>
      </c>
      <c r="C97" s="62" t="s">
        <v>326</v>
      </c>
      <c r="D97" s="164">
        <v>676600</v>
      </c>
      <c r="E97" s="164">
        <v>676600</v>
      </c>
    </row>
    <row r="98" spans="1:5" ht="193.5" customHeight="1">
      <c r="A98" s="61" t="s">
        <v>486</v>
      </c>
      <c r="B98" s="62" t="s">
        <v>745</v>
      </c>
      <c r="C98" s="201"/>
      <c r="D98" s="164">
        <f>D99</f>
        <v>547200</v>
      </c>
      <c r="E98" s="164">
        <f>E99</f>
        <v>547200</v>
      </c>
    </row>
    <row r="99" spans="1:5" ht="15.75">
      <c r="A99" s="61" t="s">
        <v>337</v>
      </c>
      <c r="B99" s="62" t="s">
        <v>745</v>
      </c>
      <c r="C99" s="62" t="s">
        <v>336</v>
      </c>
      <c r="D99" s="164">
        <v>547200</v>
      </c>
      <c r="E99" s="164">
        <v>547200</v>
      </c>
    </row>
    <row r="100" spans="1:5" ht="226.5" customHeight="1">
      <c r="A100" s="61" t="s">
        <v>5</v>
      </c>
      <c r="B100" s="62" t="s">
        <v>226</v>
      </c>
      <c r="C100" s="62"/>
      <c r="D100" s="164">
        <f>D101</f>
        <v>43595163.07</v>
      </c>
      <c r="E100" s="164">
        <f>E101</f>
        <v>43595163.07</v>
      </c>
    </row>
    <row r="101" spans="1:5" ht="15.75">
      <c r="A101" s="61" t="s">
        <v>337</v>
      </c>
      <c r="B101" s="62" t="s">
        <v>226</v>
      </c>
      <c r="C101" s="62" t="s">
        <v>336</v>
      </c>
      <c r="D101" s="164">
        <v>43595163.07</v>
      </c>
      <c r="E101" s="164">
        <v>43595163.07</v>
      </c>
    </row>
    <row r="102" spans="1:5" ht="70.5" customHeight="1">
      <c r="A102" s="148" t="s">
        <v>69</v>
      </c>
      <c r="B102" s="203" t="s">
        <v>139</v>
      </c>
      <c r="C102" s="203"/>
      <c r="D102" s="169">
        <f>D103+D108+D111</f>
        <v>127320000</v>
      </c>
      <c r="E102" s="169">
        <f>E103+E108+E111</f>
        <v>129273000</v>
      </c>
    </row>
    <row r="103" spans="1:5" ht="94.5" customHeight="1">
      <c r="A103" s="61" t="s">
        <v>1150</v>
      </c>
      <c r="B103" s="62" t="s">
        <v>141</v>
      </c>
      <c r="C103" s="62"/>
      <c r="D103" s="164">
        <f>D104</f>
        <v>18265000</v>
      </c>
      <c r="E103" s="164">
        <f>E104</f>
        <v>18265000</v>
      </c>
    </row>
    <row r="104" spans="1:5" ht="20.25" customHeight="1">
      <c r="A104" s="61" t="s">
        <v>351</v>
      </c>
      <c r="B104" s="62" t="s">
        <v>222</v>
      </c>
      <c r="C104" s="62"/>
      <c r="D104" s="164">
        <f>D105+D106+D107</f>
        <v>18265000</v>
      </c>
      <c r="E104" s="164">
        <f>E105+E106+E107</f>
        <v>18265000</v>
      </c>
    </row>
    <row r="105" spans="1:5" ht="79.5" customHeight="1">
      <c r="A105" s="61" t="s">
        <v>324</v>
      </c>
      <c r="B105" s="62" t="s">
        <v>222</v>
      </c>
      <c r="C105" s="62" t="s">
        <v>325</v>
      </c>
      <c r="D105" s="164">
        <v>16265600</v>
      </c>
      <c r="E105" s="164">
        <v>16265600</v>
      </c>
    </row>
    <row r="106" spans="1:5" ht="31.5">
      <c r="A106" s="61" t="s">
        <v>350</v>
      </c>
      <c r="B106" s="62" t="s">
        <v>222</v>
      </c>
      <c r="C106" s="62" t="s">
        <v>326</v>
      </c>
      <c r="D106" s="164">
        <v>1994400</v>
      </c>
      <c r="E106" s="164">
        <v>1994400</v>
      </c>
    </row>
    <row r="107" spans="1:5" ht="15.75">
      <c r="A107" s="61" t="s">
        <v>327</v>
      </c>
      <c r="B107" s="62" t="s">
        <v>222</v>
      </c>
      <c r="C107" s="62" t="s">
        <v>328</v>
      </c>
      <c r="D107" s="164">
        <v>5000</v>
      </c>
      <c r="E107" s="164">
        <v>5000</v>
      </c>
    </row>
    <row r="108" spans="1:5" ht="78.75">
      <c r="A108" s="61" t="s">
        <v>140</v>
      </c>
      <c r="B108" s="62" t="s">
        <v>143</v>
      </c>
      <c r="C108" s="62"/>
      <c r="D108" s="164">
        <f>D109</f>
        <v>71969000</v>
      </c>
      <c r="E108" s="164">
        <f>E109</f>
        <v>73922000</v>
      </c>
    </row>
    <row r="109" spans="1:5" ht="15.75">
      <c r="A109" s="61" t="s">
        <v>346</v>
      </c>
      <c r="B109" s="62" t="s">
        <v>223</v>
      </c>
      <c r="C109" s="62"/>
      <c r="D109" s="164">
        <f>D110</f>
        <v>71969000</v>
      </c>
      <c r="E109" s="164">
        <f>E110</f>
        <v>73922000</v>
      </c>
    </row>
    <row r="110" spans="1:5" ht="15.75">
      <c r="A110" s="61" t="s">
        <v>253</v>
      </c>
      <c r="B110" s="62" t="s">
        <v>223</v>
      </c>
      <c r="C110" s="62" t="s">
        <v>335</v>
      </c>
      <c r="D110" s="164">
        <v>71969000</v>
      </c>
      <c r="E110" s="164">
        <v>73922000</v>
      </c>
    </row>
    <row r="111" spans="1:5" ht="31.5">
      <c r="A111" s="61" t="s">
        <v>142</v>
      </c>
      <c r="B111" s="62" t="s">
        <v>224</v>
      </c>
      <c r="C111" s="62"/>
      <c r="D111" s="164">
        <f>D112+D115</f>
        <v>37086000</v>
      </c>
      <c r="E111" s="164">
        <f>E112+E115</f>
        <v>37086000</v>
      </c>
    </row>
    <row r="112" spans="1:5" ht="18.75" customHeight="1">
      <c r="A112" s="61" t="s">
        <v>110</v>
      </c>
      <c r="B112" s="62" t="s">
        <v>225</v>
      </c>
      <c r="C112" s="62"/>
      <c r="D112" s="164">
        <f>D113+D114</f>
        <v>15371000</v>
      </c>
      <c r="E112" s="164">
        <f>E113+E114</f>
        <v>15371000</v>
      </c>
    </row>
    <row r="113" spans="1:5" s="204" customFormat="1" ht="81" customHeight="1">
      <c r="A113" s="61" t="s">
        <v>324</v>
      </c>
      <c r="B113" s="62" t="s">
        <v>225</v>
      </c>
      <c r="C113" s="62" t="s">
        <v>325</v>
      </c>
      <c r="D113" s="164">
        <v>13653000</v>
      </c>
      <c r="E113" s="164">
        <v>13653000</v>
      </c>
    </row>
    <row r="114" spans="1:5" ht="31.5">
      <c r="A114" s="61" t="s">
        <v>350</v>
      </c>
      <c r="B114" s="62" t="s">
        <v>225</v>
      </c>
      <c r="C114" s="62" t="s">
        <v>326</v>
      </c>
      <c r="D114" s="164">
        <v>1718000</v>
      </c>
      <c r="E114" s="164">
        <v>1718000</v>
      </c>
    </row>
    <row r="115" spans="1:5" ht="63">
      <c r="A115" s="61" t="s">
        <v>301</v>
      </c>
      <c r="B115" s="62" t="s">
        <v>919</v>
      </c>
      <c r="C115" s="62"/>
      <c r="D115" s="164">
        <f>D116+D117</f>
        <v>21715000</v>
      </c>
      <c r="E115" s="164">
        <f>E116+E117</f>
        <v>21715000</v>
      </c>
    </row>
    <row r="116" spans="1:5" ht="78.75">
      <c r="A116" s="61" t="s">
        <v>324</v>
      </c>
      <c r="B116" s="62" t="s">
        <v>919</v>
      </c>
      <c r="C116" s="62" t="s">
        <v>325</v>
      </c>
      <c r="D116" s="164">
        <v>18864000</v>
      </c>
      <c r="E116" s="164">
        <v>18864000</v>
      </c>
    </row>
    <row r="117" spans="1:5" ht="31.5">
      <c r="A117" s="61" t="s">
        <v>350</v>
      </c>
      <c r="B117" s="62" t="s">
        <v>919</v>
      </c>
      <c r="C117" s="62" t="s">
        <v>326</v>
      </c>
      <c r="D117" s="164">
        <v>2851000</v>
      </c>
      <c r="E117" s="164">
        <v>2851000</v>
      </c>
    </row>
    <row r="118" spans="1:5" ht="63">
      <c r="A118" s="148" t="s">
        <v>144</v>
      </c>
      <c r="B118" s="203" t="s">
        <v>145</v>
      </c>
      <c r="C118" s="203"/>
      <c r="D118" s="169">
        <f>D119+D122+D126</f>
        <v>56429000</v>
      </c>
      <c r="E118" s="169">
        <f>E119+E122+E126</f>
        <v>56429000</v>
      </c>
    </row>
    <row r="119" spans="1:5" ht="31.5">
      <c r="A119" s="61" t="s">
        <v>146</v>
      </c>
      <c r="B119" s="62" t="s">
        <v>147</v>
      </c>
      <c r="C119" s="62"/>
      <c r="D119" s="164">
        <f>D120</f>
        <v>13133000</v>
      </c>
      <c r="E119" s="164">
        <f>E120</f>
        <v>13133000</v>
      </c>
    </row>
    <row r="120" spans="1:5" ht="15.75">
      <c r="A120" s="61" t="s">
        <v>338</v>
      </c>
      <c r="B120" s="62" t="s">
        <v>148</v>
      </c>
      <c r="C120" s="62"/>
      <c r="D120" s="164">
        <f>D121</f>
        <v>13133000</v>
      </c>
      <c r="E120" s="164">
        <f>E121</f>
        <v>13133000</v>
      </c>
    </row>
    <row r="121" spans="1:5" ht="31.5">
      <c r="A121" s="61" t="s">
        <v>332</v>
      </c>
      <c r="B121" s="62" t="s">
        <v>148</v>
      </c>
      <c r="C121" s="62" t="s">
        <v>333</v>
      </c>
      <c r="D121" s="164">
        <v>13133000</v>
      </c>
      <c r="E121" s="164">
        <v>13133000</v>
      </c>
    </row>
    <row r="122" spans="1:5" ht="31.5">
      <c r="A122" s="61" t="s">
        <v>149</v>
      </c>
      <c r="B122" s="62" t="s">
        <v>150</v>
      </c>
      <c r="C122" s="62"/>
      <c r="D122" s="164">
        <f>D123</f>
        <v>40796000</v>
      </c>
      <c r="E122" s="164">
        <f>E123</f>
        <v>40796000</v>
      </c>
    </row>
    <row r="123" spans="1:5" ht="15.75">
      <c r="A123" s="61" t="s">
        <v>516</v>
      </c>
      <c r="B123" s="62" t="s">
        <v>515</v>
      </c>
      <c r="C123" s="62"/>
      <c r="D123" s="164">
        <f>D124</f>
        <v>40796000</v>
      </c>
      <c r="E123" s="164">
        <f>E124</f>
        <v>40796000</v>
      </c>
    </row>
    <row r="124" spans="1:5" ht="31.5">
      <c r="A124" s="61" t="s">
        <v>332</v>
      </c>
      <c r="B124" s="62" t="s">
        <v>515</v>
      </c>
      <c r="C124" s="62" t="s">
        <v>333</v>
      </c>
      <c r="D124" s="164">
        <v>40796000</v>
      </c>
      <c r="E124" s="164">
        <v>40796000</v>
      </c>
    </row>
    <row r="125" spans="1:5" s="204" customFormat="1" ht="48.75" customHeight="1">
      <c r="A125" s="61" t="s">
        <v>944</v>
      </c>
      <c r="B125" s="62" t="s">
        <v>151</v>
      </c>
      <c r="C125" s="62"/>
      <c r="D125" s="164">
        <v>0</v>
      </c>
      <c r="E125" s="164">
        <v>0</v>
      </c>
    </row>
    <row r="126" spans="1:5" ht="47.25">
      <c r="A126" s="61" t="s">
        <v>719</v>
      </c>
      <c r="B126" s="62" t="s">
        <v>943</v>
      </c>
      <c r="C126" s="62"/>
      <c r="D126" s="164">
        <f>D127</f>
        <v>2500000</v>
      </c>
      <c r="E126" s="164">
        <f>E127</f>
        <v>2500000</v>
      </c>
    </row>
    <row r="127" spans="1:5" ht="15.75">
      <c r="A127" s="61" t="s">
        <v>283</v>
      </c>
      <c r="B127" s="62" t="s">
        <v>978</v>
      </c>
      <c r="C127" s="62"/>
      <c r="D127" s="164">
        <f>D128</f>
        <v>2500000</v>
      </c>
      <c r="E127" s="164">
        <f>E128</f>
        <v>2500000</v>
      </c>
    </row>
    <row r="128" spans="1:5" s="204" customFormat="1" ht="33.75" customHeight="1">
      <c r="A128" s="61" t="s">
        <v>332</v>
      </c>
      <c r="B128" s="62" t="s">
        <v>978</v>
      </c>
      <c r="C128" s="62" t="s">
        <v>333</v>
      </c>
      <c r="D128" s="164">
        <v>2500000</v>
      </c>
      <c r="E128" s="164">
        <v>2500000</v>
      </c>
    </row>
    <row r="129" spans="1:5" s="204" customFormat="1" ht="66.75" customHeight="1">
      <c r="A129" s="148" t="s">
        <v>743</v>
      </c>
      <c r="B129" s="203" t="s">
        <v>748</v>
      </c>
      <c r="C129" s="203"/>
      <c r="D129" s="169">
        <f aca="true" t="shared" si="0" ref="D129:E131">D130</f>
        <v>1029000</v>
      </c>
      <c r="E129" s="169">
        <f t="shared" si="0"/>
        <v>1029000</v>
      </c>
    </row>
    <row r="130" spans="1:5" s="204" customFormat="1" ht="35.25" customHeight="1">
      <c r="A130" s="61" t="s">
        <v>1151</v>
      </c>
      <c r="B130" s="62" t="s">
        <v>747</v>
      </c>
      <c r="C130" s="62"/>
      <c r="D130" s="164">
        <f t="shared" si="0"/>
        <v>1029000</v>
      </c>
      <c r="E130" s="164">
        <f t="shared" si="0"/>
        <v>1029000</v>
      </c>
    </row>
    <row r="131" spans="1:5" s="204" customFormat="1" ht="51" customHeight="1">
      <c r="A131" s="122" t="s">
        <v>981</v>
      </c>
      <c r="B131" s="62" t="s">
        <v>980</v>
      </c>
      <c r="C131" s="62"/>
      <c r="D131" s="164">
        <f t="shared" si="0"/>
        <v>1029000</v>
      </c>
      <c r="E131" s="164">
        <f t="shared" si="0"/>
        <v>1029000</v>
      </c>
    </row>
    <row r="132" spans="1:5" s="204" customFormat="1" ht="33.75" customHeight="1">
      <c r="A132" s="205" t="s">
        <v>332</v>
      </c>
      <c r="B132" s="62" t="s">
        <v>980</v>
      </c>
      <c r="C132" s="62" t="s">
        <v>333</v>
      </c>
      <c r="D132" s="164">
        <v>1029000</v>
      </c>
      <c r="E132" s="164">
        <v>1029000</v>
      </c>
    </row>
    <row r="133" spans="1:5" s="204" customFormat="1" ht="63">
      <c r="A133" s="148" t="s">
        <v>0</v>
      </c>
      <c r="B133" s="203" t="s">
        <v>152</v>
      </c>
      <c r="C133" s="203"/>
      <c r="D133" s="169">
        <f>D135</f>
        <v>2400000</v>
      </c>
      <c r="E133" s="169">
        <f>E135</f>
        <v>2400000</v>
      </c>
    </row>
    <row r="134" spans="1:5" s="204" customFormat="1" ht="47.25">
      <c r="A134" s="61" t="s">
        <v>720</v>
      </c>
      <c r="B134" s="62" t="s">
        <v>153</v>
      </c>
      <c r="C134" s="62"/>
      <c r="D134" s="164">
        <f>D135</f>
        <v>2400000</v>
      </c>
      <c r="E134" s="164">
        <f>E135</f>
        <v>2400000</v>
      </c>
    </row>
    <row r="135" spans="1:5" s="204" customFormat="1" ht="31.5">
      <c r="A135" s="61" t="s">
        <v>249</v>
      </c>
      <c r="B135" s="62" t="s">
        <v>41</v>
      </c>
      <c r="C135" s="62"/>
      <c r="D135" s="164">
        <f>D136</f>
        <v>2400000</v>
      </c>
      <c r="E135" s="164">
        <f>E136</f>
        <v>2400000</v>
      </c>
    </row>
    <row r="136" spans="1:5" s="204" customFormat="1" ht="19.5" customHeight="1">
      <c r="A136" s="61" t="s">
        <v>327</v>
      </c>
      <c r="B136" s="62" t="s">
        <v>41</v>
      </c>
      <c r="C136" s="62" t="s">
        <v>328</v>
      </c>
      <c r="D136" s="164">
        <v>2400000</v>
      </c>
      <c r="E136" s="164">
        <v>2400000</v>
      </c>
    </row>
    <row r="137" spans="1:5" ht="78.75">
      <c r="A137" s="148" t="s">
        <v>1</v>
      </c>
      <c r="B137" s="203" t="s">
        <v>154</v>
      </c>
      <c r="C137" s="203"/>
      <c r="D137" s="169">
        <f>D138+D144+D148+D151+D153</f>
        <v>8755300</v>
      </c>
      <c r="E137" s="169">
        <f>E138+E144+E148+E151+E153</f>
        <v>8755300</v>
      </c>
    </row>
    <row r="138" spans="1:5" ht="47.25">
      <c r="A138" s="61" t="s">
        <v>356</v>
      </c>
      <c r="B138" s="62" t="s">
        <v>721</v>
      </c>
      <c r="C138" s="62"/>
      <c r="D138" s="164">
        <f>D141+D139</f>
        <v>2600000</v>
      </c>
      <c r="E138" s="164">
        <f>E141+E139</f>
        <v>2600000</v>
      </c>
    </row>
    <row r="139" spans="1:5" ht="15.75">
      <c r="A139" s="61" t="s">
        <v>517</v>
      </c>
      <c r="B139" s="62" t="s">
        <v>722</v>
      </c>
      <c r="C139" s="62"/>
      <c r="D139" s="164">
        <f>D140</f>
        <v>2600000</v>
      </c>
      <c r="E139" s="164">
        <f>E140</f>
        <v>2600000</v>
      </c>
    </row>
    <row r="140" spans="1:5" ht="15.75">
      <c r="A140" s="61" t="s">
        <v>327</v>
      </c>
      <c r="B140" s="62" t="s">
        <v>722</v>
      </c>
      <c r="C140" s="62" t="s">
        <v>328</v>
      </c>
      <c r="D140" s="164">
        <v>2600000</v>
      </c>
      <c r="E140" s="164">
        <v>2600000</v>
      </c>
    </row>
    <row r="141" spans="1:5" ht="15.75" hidden="1">
      <c r="A141" s="61"/>
      <c r="B141" s="62"/>
      <c r="C141" s="62"/>
      <c r="D141" s="164"/>
      <c r="E141" s="164"/>
    </row>
    <row r="142" spans="1:5" ht="15.75" hidden="1">
      <c r="A142" s="61"/>
      <c r="B142" s="62"/>
      <c r="C142" s="62"/>
      <c r="D142" s="164"/>
      <c r="E142" s="164"/>
    </row>
    <row r="143" spans="1:5" s="204" customFormat="1" ht="47.25">
      <c r="A143" s="61" t="s">
        <v>969</v>
      </c>
      <c r="B143" s="62" t="s">
        <v>723</v>
      </c>
      <c r="C143" s="62"/>
      <c r="D143" s="164">
        <v>0</v>
      </c>
      <c r="E143" s="164">
        <v>0</v>
      </c>
    </row>
    <row r="144" spans="1:5" s="204" customFormat="1" ht="63">
      <c r="A144" s="61" t="s">
        <v>726</v>
      </c>
      <c r="B144" s="62" t="s">
        <v>724</v>
      </c>
      <c r="C144" s="62"/>
      <c r="D144" s="164">
        <f>D145</f>
        <v>1000000</v>
      </c>
      <c r="E144" s="164">
        <f>E145</f>
        <v>1000000</v>
      </c>
    </row>
    <row r="145" spans="1:5" s="204" customFormat="1" ht="31.5">
      <c r="A145" s="61" t="s">
        <v>74</v>
      </c>
      <c r="B145" s="62" t="s">
        <v>973</v>
      </c>
      <c r="C145" s="62"/>
      <c r="D145" s="164">
        <f>D146+D147</f>
        <v>1000000</v>
      </c>
      <c r="E145" s="164">
        <f>E146+E147</f>
        <v>1000000</v>
      </c>
    </row>
    <row r="146" spans="1:5" s="204" customFormat="1" ht="31.5">
      <c r="A146" s="61" t="s">
        <v>350</v>
      </c>
      <c r="B146" s="62" t="s">
        <v>973</v>
      </c>
      <c r="C146" s="62" t="s">
        <v>326</v>
      </c>
      <c r="D146" s="164">
        <v>500000</v>
      </c>
      <c r="E146" s="164">
        <v>500000</v>
      </c>
    </row>
    <row r="147" spans="1:5" s="204" customFormat="1" ht="15.75">
      <c r="A147" s="61" t="s">
        <v>327</v>
      </c>
      <c r="B147" s="62" t="s">
        <v>973</v>
      </c>
      <c r="C147" s="62" t="s">
        <v>328</v>
      </c>
      <c r="D147" s="164">
        <v>500000</v>
      </c>
      <c r="E147" s="164">
        <v>500000</v>
      </c>
    </row>
    <row r="148" spans="1:5" ht="47.25">
      <c r="A148" s="61" t="s">
        <v>487</v>
      </c>
      <c r="B148" s="62" t="s">
        <v>725</v>
      </c>
      <c r="C148" s="62"/>
      <c r="D148" s="164">
        <f>D149</f>
        <v>2968000</v>
      </c>
      <c r="E148" s="164">
        <f>E149</f>
        <v>2968000</v>
      </c>
    </row>
    <row r="149" spans="1:5" ht="31.5">
      <c r="A149" s="61" t="s">
        <v>329</v>
      </c>
      <c r="B149" s="62" t="s">
        <v>974</v>
      </c>
      <c r="C149" s="62"/>
      <c r="D149" s="164">
        <f>D150</f>
        <v>2968000</v>
      </c>
      <c r="E149" s="164">
        <f>E150</f>
        <v>2968000</v>
      </c>
    </row>
    <row r="150" spans="1:5" ht="31.5">
      <c r="A150" s="61" t="s">
        <v>332</v>
      </c>
      <c r="B150" s="62" t="s">
        <v>974</v>
      </c>
      <c r="C150" s="62" t="s">
        <v>333</v>
      </c>
      <c r="D150" s="164">
        <v>2968000</v>
      </c>
      <c r="E150" s="164">
        <v>2968000</v>
      </c>
    </row>
    <row r="151" spans="1:5" ht="47.25">
      <c r="A151" s="61" t="s">
        <v>971</v>
      </c>
      <c r="B151" s="62" t="s">
        <v>727</v>
      </c>
      <c r="C151" s="62"/>
      <c r="D151" s="164">
        <v>0</v>
      </c>
      <c r="E151" s="164">
        <v>0</v>
      </c>
    </row>
    <row r="152" spans="1:5" ht="31.5">
      <c r="A152" s="61" t="s">
        <v>994</v>
      </c>
      <c r="B152" s="62" t="s">
        <v>972</v>
      </c>
      <c r="C152" s="62"/>
      <c r="D152" s="164">
        <v>0</v>
      </c>
      <c r="E152" s="164">
        <v>0</v>
      </c>
    </row>
    <row r="153" spans="1:5" ht="47.25" customHeight="1">
      <c r="A153" s="61" t="s">
        <v>58</v>
      </c>
      <c r="B153" s="62" t="s">
        <v>991</v>
      </c>
      <c r="C153" s="62"/>
      <c r="D153" s="164">
        <f>D154+D156</f>
        <v>2187300</v>
      </c>
      <c r="E153" s="164">
        <f>E154+E156</f>
        <v>2187300</v>
      </c>
    </row>
    <row r="154" spans="1:5" ht="63">
      <c r="A154" s="61" t="s">
        <v>357</v>
      </c>
      <c r="B154" s="62" t="s">
        <v>992</v>
      </c>
      <c r="C154" s="62"/>
      <c r="D154" s="164">
        <f>D155</f>
        <v>592400</v>
      </c>
      <c r="E154" s="164">
        <f>E155</f>
        <v>592400</v>
      </c>
    </row>
    <row r="155" spans="1:5" ht="37.5" customHeight="1">
      <c r="A155" s="61" t="s">
        <v>350</v>
      </c>
      <c r="B155" s="62" t="s">
        <v>992</v>
      </c>
      <c r="C155" s="62" t="s">
        <v>326</v>
      </c>
      <c r="D155" s="164">
        <v>592400</v>
      </c>
      <c r="E155" s="164">
        <v>592400</v>
      </c>
    </row>
    <row r="156" spans="1:5" ht="49.5" customHeight="1">
      <c r="A156" s="61" t="s">
        <v>686</v>
      </c>
      <c r="B156" s="62" t="s">
        <v>993</v>
      </c>
      <c r="C156" s="62"/>
      <c r="D156" s="164">
        <f>D157</f>
        <v>1594900</v>
      </c>
      <c r="E156" s="164">
        <f>E157</f>
        <v>1594900</v>
      </c>
    </row>
    <row r="157" spans="1:6" s="204" customFormat="1" ht="33.75" customHeight="1">
      <c r="A157" s="61" t="s">
        <v>350</v>
      </c>
      <c r="B157" s="62" t="s">
        <v>993</v>
      </c>
      <c r="C157" s="62" t="s">
        <v>326</v>
      </c>
      <c r="D157" s="164">
        <v>1594900</v>
      </c>
      <c r="E157" s="164">
        <v>1594900</v>
      </c>
      <c r="F157" s="231"/>
    </row>
    <row r="158" spans="1:6" s="204" customFormat="1" ht="51.75" customHeight="1">
      <c r="A158" s="148" t="s">
        <v>2</v>
      </c>
      <c r="B158" s="203" t="s">
        <v>155</v>
      </c>
      <c r="C158" s="203"/>
      <c r="D158" s="169">
        <f>D159+D172</f>
        <v>142302417.57</v>
      </c>
      <c r="E158" s="169">
        <f>E159+E172</f>
        <v>142316317.57</v>
      </c>
      <c r="F158" s="231"/>
    </row>
    <row r="159" spans="1:5" s="204" customFormat="1" ht="47.25" customHeight="1">
      <c r="A159" s="61" t="s">
        <v>157</v>
      </c>
      <c r="B159" s="62" t="s">
        <v>156</v>
      </c>
      <c r="C159" s="62"/>
      <c r="D159" s="164">
        <f>D165+D167+D169+D162+D160</f>
        <v>98511717.57</v>
      </c>
      <c r="E159" s="164">
        <f>E165+E167+E169+E162+E160</f>
        <v>98512017.57</v>
      </c>
    </row>
    <row r="160" spans="1:5" s="204" customFormat="1" ht="20.25" customHeight="1">
      <c r="A160" s="61" t="s">
        <v>999</v>
      </c>
      <c r="B160" s="62" t="s">
        <v>1000</v>
      </c>
      <c r="C160" s="62"/>
      <c r="D160" s="164">
        <f>D161</f>
        <v>435717.57</v>
      </c>
      <c r="E160" s="164">
        <f>E161</f>
        <v>435717.57</v>
      </c>
    </row>
    <row r="161" spans="1:5" s="204" customFormat="1" ht="36" customHeight="1">
      <c r="A161" s="61" t="s">
        <v>332</v>
      </c>
      <c r="B161" s="62" t="s">
        <v>1000</v>
      </c>
      <c r="C161" s="62" t="s">
        <v>333</v>
      </c>
      <c r="D161" s="164">
        <v>435717.57</v>
      </c>
      <c r="E161" s="164">
        <v>435717.57</v>
      </c>
    </row>
    <row r="162" spans="1:5" ht="94.5">
      <c r="A162" s="61" t="s">
        <v>411</v>
      </c>
      <c r="B162" s="62" t="s">
        <v>37</v>
      </c>
      <c r="C162" s="62"/>
      <c r="D162" s="164">
        <f>D164+D163</f>
        <v>29544000</v>
      </c>
      <c r="E162" s="164">
        <f>E164+E163</f>
        <v>30515300</v>
      </c>
    </row>
    <row r="163" spans="1:5" s="204" customFormat="1" ht="20.25" customHeight="1">
      <c r="A163" s="61" t="s">
        <v>253</v>
      </c>
      <c r="B163" s="62" t="s">
        <v>37</v>
      </c>
      <c r="C163" s="62" t="s">
        <v>335</v>
      </c>
      <c r="D163" s="164">
        <v>7851000</v>
      </c>
      <c r="E163" s="164">
        <v>8151000</v>
      </c>
    </row>
    <row r="164" spans="1:5" s="204" customFormat="1" ht="31.5">
      <c r="A164" s="61" t="s">
        <v>332</v>
      </c>
      <c r="B164" s="62" t="s">
        <v>37</v>
      </c>
      <c r="C164" s="62" t="s">
        <v>333</v>
      </c>
      <c r="D164" s="164">
        <v>21693000</v>
      </c>
      <c r="E164" s="164">
        <v>22364300</v>
      </c>
    </row>
    <row r="165" spans="1:5" s="204" customFormat="1" ht="20.25" customHeight="1">
      <c r="A165" s="61" t="s">
        <v>347</v>
      </c>
      <c r="B165" s="62" t="s">
        <v>158</v>
      </c>
      <c r="C165" s="62"/>
      <c r="D165" s="164">
        <f>D166</f>
        <v>41482000</v>
      </c>
      <c r="E165" s="164">
        <f>E166</f>
        <v>40782000</v>
      </c>
    </row>
    <row r="166" spans="1:5" s="204" customFormat="1" ht="31.5">
      <c r="A166" s="61" t="s">
        <v>332</v>
      </c>
      <c r="B166" s="62" t="s">
        <v>158</v>
      </c>
      <c r="C166" s="62" t="s">
        <v>333</v>
      </c>
      <c r="D166" s="164">
        <v>41482000</v>
      </c>
      <c r="E166" s="164">
        <v>40782000</v>
      </c>
    </row>
    <row r="167" spans="1:5" s="204" customFormat="1" ht="15.75">
      <c r="A167" s="61" t="s">
        <v>279</v>
      </c>
      <c r="B167" s="62" t="s">
        <v>159</v>
      </c>
      <c r="C167" s="62"/>
      <c r="D167" s="164">
        <f>D168</f>
        <v>26330000</v>
      </c>
      <c r="E167" s="164">
        <f>E168</f>
        <v>26059000</v>
      </c>
    </row>
    <row r="168" spans="1:5" ht="31.5">
      <c r="A168" s="61" t="s">
        <v>332</v>
      </c>
      <c r="B168" s="62" t="s">
        <v>159</v>
      </c>
      <c r="C168" s="62" t="s">
        <v>333</v>
      </c>
      <c r="D168" s="164">
        <v>26330000</v>
      </c>
      <c r="E168" s="164">
        <v>26059000</v>
      </c>
    </row>
    <row r="169" spans="1:5" ht="21" customHeight="1">
      <c r="A169" s="61" t="s">
        <v>348</v>
      </c>
      <c r="B169" s="62" t="s">
        <v>160</v>
      </c>
      <c r="C169" s="62"/>
      <c r="D169" s="164">
        <f>D170+D171</f>
        <v>720000</v>
      </c>
      <c r="E169" s="164">
        <f>E170+E171</f>
        <v>720000</v>
      </c>
    </row>
    <row r="170" spans="1:5" ht="31.5">
      <c r="A170" s="61" t="s">
        <v>350</v>
      </c>
      <c r="B170" s="62" t="s">
        <v>160</v>
      </c>
      <c r="C170" s="62" t="s">
        <v>326</v>
      </c>
      <c r="D170" s="164">
        <v>570000</v>
      </c>
      <c r="E170" s="164">
        <v>570000</v>
      </c>
    </row>
    <row r="171" spans="1:5" ht="15.75">
      <c r="A171" s="61" t="s">
        <v>337</v>
      </c>
      <c r="B171" s="62" t="s">
        <v>160</v>
      </c>
      <c r="C171" s="62" t="s">
        <v>336</v>
      </c>
      <c r="D171" s="164">
        <v>150000</v>
      </c>
      <c r="E171" s="164">
        <v>150000</v>
      </c>
    </row>
    <row r="172" spans="1:5" s="204" customFormat="1" ht="47.25">
      <c r="A172" s="61" t="s">
        <v>4</v>
      </c>
      <c r="B172" s="62" t="s">
        <v>161</v>
      </c>
      <c r="C172" s="62"/>
      <c r="D172" s="164">
        <f>D175+D173</f>
        <v>43790700</v>
      </c>
      <c r="E172" s="164">
        <f>E175+E173</f>
        <v>43804300</v>
      </c>
    </row>
    <row r="173" spans="1:5" ht="63">
      <c r="A173" s="61" t="s">
        <v>410</v>
      </c>
      <c r="B173" s="62" t="s">
        <v>36</v>
      </c>
      <c r="C173" s="62"/>
      <c r="D173" s="164">
        <f>D174</f>
        <v>10334700</v>
      </c>
      <c r="E173" s="164">
        <f>E174</f>
        <v>10608300</v>
      </c>
    </row>
    <row r="174" spans="1:5" ht="31.5">
      <c r="A174" s="61" t="s">
        <v>332</v>
      </c>
      <c r="B174" s="62" t="s">
        <v>36</v>
      </c>
      <c r="C174" s="62" t="s">
        <v>333</v>
      </c>
      <c r="D174" s="164">
        <v>10334700</v>
      </c>
      <c r="E174" s="164">
        <v>10608300</v>
      </c>
    </row>
    <row r="175" spans="1:5" s="204" customFormat="1" ht="15.75">
      <c r="A175" s="61" t="s">
        <v>116</v>
      </c>
      <c r="B175" s="62" t="s">
        <v>162</v>
      </c>
      <c r="C175" s="62"/>
      <c r="D175" s="164">
        <f>D176</f>
        <v>33456000</v>
      </c>
      <c r="E175" s="164">
        <f>E176</f>
        <v>33196000</v>
      </c>
    </row>
    <row r="176" spans="1:5" ht="31.5" customHeight="1">
      <c r="A176" s="61" t="s">
        <v>332</v>
      </c>
      <c r="B176" s="62" t="s">
        <v>162</v>
      </c>
      <c r="C176" s="62" t="s">
        <v>333</v>
      </c>
      <c r="D176" s="164">
        <v>33456000</v>
      </c>
      <c r="E176" s="164">
        <v>33196000</v>
      </c>
    </row>
    <row r="177" spans="1:5" ht="66" customHeight="1">
      <c r="A177" s="148" t="s">
        <v>728</v>
      </c>
      <c r="B177" s="203" t="s">
        <v>163</v>
      </c>
      <c r="C177" s="203"/>
      <c r="D177" s="169">
        <f>D178+D183+D190+D196+D195+D199+D204</f>
        <v>100534400</v>
      </c>
      <c r="E177" s="169">
        <f>E178+E183+E190+E196+E195+E199+E204</f>
        <v>100616500</v>
      </c>
    </row>
    <row r="178" spans="1:5" ht="47.25">
      <c r="A178" s="61" t="s">
        <v>164</v>
      </c>
      <c r="B178" s="62" t="s">
        <v>165</v>
      </c>
      <c r="C178" s="62"/>
      <c r="D178" s="164">
        <f>D179</f>
        <v>4627000</v>
      </c>
      <c r="E178" s="164">
        <f>E179</f>
        <v>4627000</v>
      </c>
    </row>
    <row r="179" spans="1:5" ht="15.75">
      <c r="A179" s="61" t="s">
        <v>351</v>
      </c>
      <c r="B179" s="62" t="s">
        <v>166</v>
      </c>
      <c r="C179" s="62"/>
      <c r="D179" s="164">
        <f>D180+D181+D182</f>
        <v>4627000</v>
      </c>
      <c r="E179" s="164">
        <f>E180+E181+E182</f>
        <v>4627000</v>
      </c>
    </row>
    <row r="180" spans="1:5" ht="64.5" customHeight="1">
      <c r="A180" s="61" t="s">
        <v>324</v>
      </c>
      <c r="B180" s="62" t="s">
        <v>166</v>
      </c>
      <c r="C180" s="62" t="s">
        <v>325</v>
      </c>
      <c r="D180" s="164">
        <v>3656000</v>
      </c>
      <c r="E180" s="164">
        <v>3656000</v>
      </c>
    </row>
    <row r="181" spans="1:5" ht="31.5">
      <c r="A181" s="61" t="s">
        <v>350</v>
      </c>
      <c r="B181" s="62" t="s">
        <v>166</v>
      </c>
      <c r="C181" s="62" t="s">
        <v>326</v>
      </c>
      <c r="D181" s="164">
        <v>723000</v>
      </c>
      <c r="E181" s="164">
        <v>723000</v>
      </c>
    </row>
    <row r="182" spans="1:5" s="204" customFormat="1" ht="15.75">
      <c r="A182" s="61" t="s">
        <v>327</v>
      </c>
      <c r="B182" s="62" t="s">
        <v>166</v>
      </c>
      <c r="C182" s="62" t="s">
        <v>328</v>
      </c>
      <c r="D182" s="164">
        <v>248000</v>
      </c>
      <c r="E182" s="164">
        <v>248000</v>
      </c>
    </row>
    <row r="183" spans="1:5" s="204" customFormat="1" ht="47.25">
      <c r="A183" s="61" t="s">
        <v>729</v>
      </c>
      <c r="B183" s="62" t="s">
        <v>167</v>
      </c>
      <c r="C183" s="62"/>
      <c r="D183" s="164">
        <f>D184+D188</f>
        <v>82163000</v>
      </c>
      <c r="E183" s="164">
        <f>E184+E188</f>
        <v>82163000</v>
      </c>
    </row>
    <row r="184" spans="1:5" s="204" customFormat="1" ht="15.75">
      <c r="A184" s="61" t="s">
        <v>351</v>
      </c>
      <c r="B184" s="62" t="s">
        <v>168</v>
      </c>
      <c r="C184" s="62"/>
      <c r="D184" s="164">
        <f>D185+D186+D187</f>
        <v>78892000</v>
      </c>
      <c r="E184" s="164">
        <f>E185+E186+E187</f>
        <v>78892000</v>
      </c>
    </row>
    <row r="185" spans="1:5" s="204" customFormat="1" ht="67.5" customHeight="1">
      <c r="A185" s="61" t="s">
        <v>324</v>
      </c>
      <c r="B185" s="62" t="s">
        <v>168</v>
      </c>
      <c r="C185" s="62" t="s">
        <v>325</v>
      </c>
      <c r="D185" s="164">
        <v>60955000</v>
      </c>
      <c r="E185" s="164">
        <v>60955000</v>
      </c>
    </row>
    <row r="186" spans="1:5" s="204" customFormat="1" ht="31.5">
      <c r="A186" s="61" t="s">
        <v>350</v>
      </c>
      <c r="B186" s="62" t="s">
        <v>168</v>
      </c>
      <c r="C186" s="62" t="s">
        <v>326</v>
      </c>
      <c r="D186" s="164">
        <v>17467000</v>
      </c>
      <c r="E186" s="164">
        <v>17467000</v>
      </c>
    </row>
    <row r="187" spans="1:5" s="204" customFormat="1" ht="15.75">
      <c r="A187" s="61" t="s">
        <v>327</v>
      </c>
      <c r="B187" s="62" t="s">
        <v>168</v>
      </c>
      <c r="C187" s="62" t="s">
        <v>328</v>
      </c>
      <c r="D187" s="164">
        <v>470000</v>
      </c>
      <c r="E187" s="164">
        <v>470000</v>
      </c>
    </row>
    <row r="188" spans="1:5" s="204" customFormat="1" ht="31.5">
      <c r="A188" s="61" t="s">
        <v>30</v>
      </c>
      <c r="B188" s="62" t="s">
        <v>169</v>
      </c>
      <c r="C188" s="62"/>
      <c r="D188" s="164">
        <f>D189</f>
        <v>3271000</v>
      </c>
      <c r="E188" s="164">
        <f>E189</f>
        <v>3271000</v>
      </c>
    </row>
    <row r="189" spans="1:5" s="204" customFormat="1" ht="67.5" customHeight="1">
      <c r="A189" s="61" t="s">
        <v>324</v>
      </c>
      <c r="B189" s="62" t="s">
        <v>169</v>
      </c>
      <c r="C189" s="62" t="s">
        <v>325</v>
      </c>
      <c r="D189" s="164">
        <v>3271000</v>
      </c>
      <c r="E189" s="164">
        <v>3271000</v>
      </c>
    </row>
    <row r="190" spans="1:5" s="204" customFormat="1" ht="51.75" customHeight="1">
      <c r="A190" s="61" t="s">
        <v>730</v>
      </c>
      <c r="B190" s="62" t="s">
        <v>170</v>
      </c>
      <c r="C190" s="62"/>
      <c r="D190" s="164">
        <f>D191+D193</f>
        <v>2417400</v>
      </c>
      <c r="E190" s="164">
        <f>E191+E193</f>
        <v>2499500</v>
      </c>
    </row>
    <row r="191" spans="1:5" ht="31.5">
      <c r="A191" s="61" t="s">
        <v>355</v>
      </c>
      <c r="B191" s="62" t="s">
        <v>171</v>
      </c>
      <c r="C191" s="62"/>
      <c r="D191" s="164">
        <f>D192</f>
        <v>2402100</v>
      </c>
      <c r="E191" s="164">
        <f>E192</f>
        <v>2486000</v>
      </c>
    </row>
    <row r="192" spans="1:5" ht="15.75">
      <c r="A192" s="61" t="s">
        <v>253</v>
      </c>
      <c r="B192" s="62" t="s">
        <v>171</v>
      </c>
      <c r="C192" s="62" t="s">
        <v>335</v>
      </c>
      <c r="D192" s="164">
        <v>2402100</v>
      </c>
      <c r="E192" s="164">
        <v>2486000</v>
      </c>
    </row>
    <row r="193" spans="1:5" ht="47.25">
      <c r="A193" s="61" t="s">
        <v>455</v>
      </c>
      <c r="B193" s="62" t="s">
        <v>456</v>
      </c>
      <c r="C193" s="62"/>
      <c r="D193" s="164">
        <f>D194</f>
        <v>15300</v>
      </c>
      <c r="E193" s="164">
        <f>E194</f>
        <v>13500</v>
      </c>
    </row>
    <row r="194" spans="1:5" ht="31.5">
      <c r="A194" s="61" t="s">
        <v>350</v>
      </c>
      <c r="B194" s="62" t="s">
        <v>456</v>
      </c>
      <c r="C194" s="62" t="s">
        <v>326</v>
      </c>
      <c r="D194" s="164">
        <v>15300</v>
      </c>
      <c r="E194" s="164">
        <v>13500</v>
      </c>
    </row>
    <row r="195" spans="1:5" ht="48.75" customHeight="1">
      <c r="A195" s="61" t="s">
        <v>1153</v>
      </c>
      <c r="B195" s="62" t="s">
        <v>457</v>
      </c>
      <c r="C195" s="62"/>
      <c r="D195" s="164">
        <v>0</v>
      </c>
      <c r="E195" s="164">
        <v>0</v>
      </c>
    </row>
    <row r="196" spans="1:5" ht="47.25">
      <c r="A196" s="61" t="s">
        <v>956</v>
      </c>
      <c r="B196" s="62" t="s">
        <v>396</v>
      </c>
      <c r="C196" s="62"/>
      <c r="D196" s="164">
        <f>D197</f>
        <v>2700000</v>
      </c>
      <c r="E196" s="164">
        <f>E197</f>
        <v>2700000</v>
      </c>
    </row>
    <row r="197" spans="1:5" ht="19.5" customHeight="1">
      <c r="A197" s="61" t="s">
        <v>79</v>
      </c>
      <c r="B197" s="62" t="s">
        <v>953</v>
      </c>
      <c r="C197" s="62"/>
      <c r="D197" s="164">
        <f>D198</f>
        <v>2700000</v>
      </c>
      <c r="E197" s="164">
        <f>E198</f>
        <v>2700000</v>
      </c>
    </row>
    <row r="198" spans="1:5" ht="15.75">
      <c r="A198" s="61" t="s">
        <v>337</v>
      </c>
      <c r="B198" s="62" t="s">
        <v>953</v>
      </c>
      <c r="C198" s="62" t="s">
        <v>336</v>
      </c>
      <c r="D198" s="164">
        <v>2700000</v>
      </c>
      <c r="E198" s="164">
        <v>2700000</v>
      </c>
    </row>
    <row r="199" spans="1:5" ht="66.75" customHeight="1">
      <c r="A199" s="61" t="s">
        <v>731</v>
      </c>
      <c r="B199" s="62" t="s">
        <v>464</v>
      </c>
      <c r="C199" s="62"/>
      <c r="D199" s="164">
        <f>D201+D202</f>
        <v>4777000</v>
      </c>
      <c r="E199" s="164">
        <f>E201+E202</f>
        <v>4777000</v>
      </c>
    </row>
    <row r="200" spans="1:5" ht="31.5">
      <c r="A200" s="61" t="s">
        <v>330</v>
      </c>
      <c r="B200" s="62" t="s">
        <v>954</v>
      </c>
      <c r="C200" s="62"/>
      <c r="D200" s="164">
        <f>D201</f>
        <v>3670000</v>
      </c>
      <c r="E200" s="164">
        <f>E201</f>
        <v>3670000</v>
      </c>
    </row>
    <row r="201" spans="1:5" ht="36.75" customHeight="1">
      <c r="A201" s="61" t="s">
        <v>350</v>
      </c>
      <c r="B201" s="62" t="s">
        <v>954</v>
      </c>
      <c r="C201" s="62" t="s">
        <v>326</v>
      </c>
      <c r="D201" s="164">
        <v>3670000</v>
      </c>
      <c r="E201" s="164">
        <v>3670000</v>
      </c>
    </row>
    <row r="202" spans="1:5" s="204" customFormat="1" ht="31.5">
      <c r="A202" s="61" t="s">
        <v>331</v>
      </c>
      <c r="B202" s="62" t="s">
        <v>955</v>
      </c>
      <c r="C202" s="62"/>
      <c r="D202" s="164">
        <f>D203</f>
        <v>1107000</v>
      </c>
      <c r="E202" s="164">
        <f>E203</f>
        <v>1107000</v>
      </c>
    </row>
    <row r="203" spans="1:5" s="204" customFormat="1" ht="31.5">
      <c r="A203" s="61" t="s">
        <v>350</v>
      </c>
      <c r="B203" s="62" t="s">
        <v>955</v>
      </c>
      <c r="C203" s="62" t="s">
        <v>326</v>
      </c>
      <c r="D203" s="164">
        <v>1107000</v>
      </c>
      <c r="E203" s="164">
        <v>1107000</v>
      </c>
    </row>
    <row r="204" spans="1:5" ht="31.5">
      <c r="A204" s="61" t="s">
        <v>197</v>
      </c>
      <c r="B204" s="62" t="s">
        <v>498</v>
      </c>
      <c r="C204" s="62"/>
      <c r="D204" s="164">
        <f>D207+D209+D205</f>
        <v>3850000</v>
      </c>
      <c r="E204" s="164">
        <f>E207+E209+E205</f>
        <v>3850000</v>
      </c>
    </row>
    <row r="205" spans="1:5" ht="47.25">
      <c r="A205" s="61" t="s">
        <v>315</v>
      </c>
      <c r="B205" s="62" t="s">
        <v>952</v>
      </c>
      <c r="C205" s="62"/>
      <c r="D205" s="164">
        <f>D206</f>
        <v>1350000</v>
      </c>
      <c r="E205" s="164">
        <f>E206</f>
        <v>1350000</v>
      </c>
    </row>
    <row r="206" spans="1:5" ht="31.5">
      <c r="A206" s="61" t="s">
        <v>350</v>
      </c>
      <c r="B206" s="62" t="s">
        <v>952</v>
      </c>
      <c r="C206" s="62" t="s">
        <v>326</v>
      </c>
      <c r="D206" s="164">
        <v>1350000</v>
      </c>
      <c r="E206" s="164">
        <v>1350000</v>
      </c>
    </row>
    <row r="207" spans="1:5" ht="47.25">
      <c r="A207" s="61" t="s">
        <v>67</v>
      </c>
      <c r="B207" s="62" t="s">
        <v>950</v>
      </c>
      <c r="C207" s="62"/>
      <c r="D207" s="164">
        <f>D208</f>
        <v>500000</v>
      </c>
      <c r="E207" s="164">
        <f>E208</f>
        <v>500000</v>
      </c>
    </row>
    <row r="208" spans="1:5" ht="31.5">
      <c r="A208" s="61" t="s">
        <v>350</v>
      </c>
      <c r="B208" s="62" t="s">
        <v>950</v>
      </c>
      <c r="C208" s="62" t="s">
        <v>326</v>
      </c>
      <c r="D208" s="164">
        <v>500000</v>
      </c>
      <c r="E208" s="164">
        <v>500000</v>
      </c>
    </row>
    <row r="209" spans="1:5" ht="21" customHeight="1">
      <c r="A209" s="61" t="s">
        <v>206</v>
      </c>
      <c r="B209" s="62" t="s">
        <v>951</v>
      </c>
      <c r="C209" s="62"/>
      <c r="D209" s="164">
        <f>D210</f>
        <v>2000000</v>
      </c>
      <c r="E209" s="164">
        <f>E210</f>
        <v>2000000</v>
      </c>
    </row>
    <row r="210" spans="1:5" ht="31.5">
      <c r="A210" s="61" t="s">
        <v>350</v>
      </c>
      <c r="B210" s="62" t="s">
        <v>951</v>
      </c>
      <c r="C210" s="62" t="s">
        <v>326</v>
      </c>
      <c r="D210" s="164">
        <v>2000000</v>
      </c>
      <c r="E210" s="164">
        <v>2000000</v>
      </c>
    </row>
    <row r="211" spans="1:5" s="204" customFormat="1" ht="78.75">
      <c r="A211" s="148" t="s">
        <v>732</v>
      </c>
      <c r="B211" s="203" t="s">
        <v>172</v>
      </c>
      <c r="C211" s="203"/>
      <c r="D211" s="169">
        <f>D216+D219+D223+D234+D212+D222</f>
        <v>65949602.68000001</v>
      </c>
      <c r="E211" s="169">
        <f>E216+E219+E223+E234+E212+E222</f>
        <v>65844873.13</v>
      </c>
    </row>
    <row r="212" spans="1:5" s="204" customFormat="1" ht="47.25">
      <c r="A212" s="61" t="s">
        <v>1154</v>
      </c>
      <c r="B212" s="62" t="s">
        <v>173</v>
      </c>
      <c r="C212" s="62"/>
      <c r="D212" s="164">
        <f>D213</f>
        <v>1000000</v>
      </c>
      <c r="E212" s="164">
        <f>E213</f>
        <v>1000000</v>
      </c>
    </row>
    <row r="213" spans="1:5" s="204" customFormat="1" ht="40.5" customHeight="1">
      <c r="A213" s="61" t="s">
        <v>218</v>
      </c>
      <c r="B213" s="62" t="s">
        <v>733</v>
      </c>
      <c r="C213" s="62"/>
      <c r="D213" s="164">
        <f>D214</f>
        <v>1000000</v>
      </c>
      <c r="E213" s="164">
        <f>E214</f>
        <v>1000000</v>
      </c>
    </row>
    <row r="214" spans="1:5" s="204" customFormat="1" ht="31.5">
      <c r="A214" s="61" t="s">
        <v>111</v>
      </c>
      <c r="B214" s="62" t="s">
        <v>733</v>
      </c>
      <c r="C214" s="62" t="s">
        <v>339</v>
      </c>
      <c r="D214" s="164">
        <v>1000000</v>
      </c>
      <c r="E214" s="164">
        <v>1000000</v>
      </c>
    </row>
    <row r="215" spans="1:5" s="204" customFormat="1" ht="31.5">
      <c r="A215" s="61" t="s">
        <v>945</v>
      </c>
      <c r="B215" s="62" t="s">
        <v>946</v>
      </c>
      <c r="C215" s="62"/>
      <c r="D215" s="164">
        <v>0</v>
      </c>
      <c r="E215" s="164">
        <v>0</v>
      </c>
    </row>
    <row r="216" spans="1:5" ht="31.5">
      <c r="A216" s="61" t="s">
        <v>970</v>
      </c>
      <c r="B216" s="62" t="s">
        <v>174</v>
      </c>
      <c r="C216" s="62"/>
      <c r="D216" s="164">
        <f>D217</f>
        <v>1675770.81</v>
      </c>
      <c r="E216" s="164">
        <f>E217</f>
        <v>1546270.81</v>
      </c>
    </row>
    <row r="217" spans="1:5" ht="15.75">
      <c r="A217" s="61" t="s">
        <v>34</v>
      </c>
      <c r="B217" s="62" t="s">
        <v>735</v>
      </c>
      <c r="C217" s="62"/>
      <c r="D217" s="164">
        <f>D218</f>
        <v>1675770.81</v>
      </c>
      <c r="E217" s="164">
        <f>E218</f>
        <v>1546270.81</v>
      </c>
    </row>
    <row r="218" spans="1:5" ht="31.5">
      <c r="A218" s="61" t="s">
        <v>350</v>
      </c>
      <c r="B218" s="62" t="s">
        <v>735</v>
      </c>
      <c r="C218" s="62" t="s">
        <v>326</v>
      </c>
      <c r="D218" s="164">
        <v>1675770.81</v>
      </c>
      <c r="E218" s="164">
        <v>1546270.81</v>
      </c>
    </row>
    <row r="219" spans="1:5" ht="52.5" customHeight="1">
      <c r="A219" s="61" t="s">
        <v>533</v>
      </c>
      <c r="B219" s="62" t="s">
        <v>175</v>
      </c>
      <c r="C219" s="62"/>
      <c r="D219" s="164">
        <f>D220</f>
        <v>1000000</v>
      </c>
      <c r="E219" s="164">
        <f>E220</f>
        <v>1000000</v>
      </c>
    </row>
    <row r="220" spans="1:5" ht="15.75">
      <c r="A220" s="61" t="s">
        <v>518</v>
      </c>
      <c r="B220" s="62" t="s">
        <v>519</v>
      </c>
      <c r="C220" s="62"/>
      <c r="D220" s="164">
        <f>D221</f>
        <v>1000000</v>
      </c>
      <c r="E220" s="164">
        <f>E221</f>
        <v>1000000</v>
      </c>
    </row>
    <row r="221" spans="1:5" ht="31.5">
      <c r="A221" s="61" t="s">
        <v>350</v>
      </c>
      <c r="B221" s="62" t="s">
        <v>519</v>
      </c>
      <c r="C221" s="62" t="s">
        <v>326</v>
      </c>
      <c r="D221" s="164">
        <v>1000000</v>
      </c>
      <c r="E221" s="164">
        <v>1000000</v>
      </c>
    </row>
    <row r="222" spans="1:5" ht="30.75" customHeight="1">
      <c r="A222" s="61" t="s">
        <v>177</v>
      </c>
      <c r="B222" s="62" t="s">
        <v>959</v>
      </c>
      <c r="C222" s="62"/>
      <c r="D222" s="164">
        <v>0</v>
      </c>
      <c r="E222" s="164">
        <v>0</v>
      </c>
    </row>
    <row r="223" spans="1:5" ht="63">
      <c r="A223" s="61" t="s">
        <v>179</v>
      </c>
      <c r="B223" s="62" t="s">
        <v>178</v>
      </c>
      <c r="C223" s="62"/>
      <c r="D223" s="164">
        <f>D224+D226+D228+D230+D232</f>
        <v>51783831.870000005</v>
      </c>
      <c r="E223" s="164">
        <f>E224+E226+E228+E230+E232</f>
        <v>51808602.32</v>
      </c>
    </row>
    <row r="224" spans="1:5" ht="31.5">
      <c r="A224" s="61" t="s">
        <v>395</v>
      </c>
      <c r="B224" s="62" t="s">
        <v>961</v>
      </c>
      <c r="C224" s="62"/>
      <c r="D224" s="164">
        <f>D225</f>
        <v>8718870</v>
      </c>
      <c r="E224" s="164">
        <f>E225</f>
        <v>8698930</v>
      </c>
    </row>
    <row r="225" spans="1:5" ht="15.75">
      <c r="A225" s="61" t="s">
        <v>337</v>
      </c>
      <c r="B225" s="62" t="s">
        <v>961</v>
      </c>
      <c r="C225" s="62" t="s">
        <v>336</v>
      </c>
      <c r="D225" s="164">
        <v>8718870</v>
      </c>
      <c r="E225" s="164">
        <v>8698930</v>
      </c>
    </row>
    <row r="226" spans="1:5" ht="83.25" customHeight="1">
      <c r="A226" s="61" t="s">
        <v>470</v>
      </c>
      <c r="B226" s="62" t="s">
        <v>962</v>
      </c>
      <c r="C226" s="62"/>
      <c r="D226" s="164">
        <f>D227</f>
        <v>8942337.46</v>
      </c>
      <c r="E226" s="164">
        <f>E227</f>
        <v>8942337.46</v>
      </c>
    </row>
    <row r="227" spans="1:5" ht="31.5">
      <c r="A227" s="61" t="s">
        <v>111</v>
      </c>
      <c r="B227" s="62" t="s">
        <v>962</v>
      </c>
      <c r="C227" s="62" t="s">
        <v>339</v>
      </c>
      <c r="D227" s="164">
        <v>8942337.46</v>
      </c>
      <c r="E227" s="164">
        <v>8942337.46</v>
      </c>
    </row>
    <row r="228" spans="1:5" ht="84" customHeight="1">
      <c r="A228" s="61" t="s">
        <v>290</v>
      </c>
      <c r="B228" s="62" t="s">
        <v>963</v>
      </c>
      <c r="C228" s="62"/>
      <c r="D228" s="164">
        <f>D229</f>
        <v>500000</v>
      </c>
      <c r="E228" s="164">
        <f>E229</f>
        <v>500000</v>
      </c>
    </row>
    <row r="229" spans="1:5" ht="15.75">
      <c r="A229" s="61" t="s">
        <v>337</v>
      </c>
      <c r="B229" s="62" t="s">
        <v>963</v>
      </c>
      <c r="C229" s="62" t="s">
        <v>336</v>
      </c>
      <c r="D229" s="164">
        <v>500000</v>
      </c>
      <c r="E229" s="164">
        <v>500000</v>
      </c>
    </row>
    <row r="230" spans="1:5" ht="94.5">
      <c r="A230" s="61" t="s">
        <v>463</v>
      </c>
      <c r="B230" s="62" t="s">
        <v>964</v>
      </c>
      <c r="C230" s="62"/>
      <c r="D230" s="164">
        <f>D231</f>
        <v>1339800</v>
      </c>
      <c r="E230" s="164">
        <f>E231</f>
        <v>1339800</v>
      </c>
    </row>
    <row r="231" spans="1:5" ht="31.5">
      <c r="A231" s="61" t="s">
        <v>111</v>
      </c>
      <c r="B231" s="62" t="s">
        <v>964</v>
      </c>
      <c r="C231" s="62" t="s">
        <v>339</v>
      </c>
      <c r="D231" s="164">
        <v>1339800</v>
      </c>
      <c r="E231" s="164">
        <v>1339800</v>
      </c>
    </row>
    <row r="232" spans="1:5" ht="94.5">
      <c r="A232" s="61" t="s">
        <v>289</v>
      </c>
      <c r="B232" s="62" t="s">
        <v>965</v>
      </c>
      <c r="C232" s="62"/>
      <c r="D232" s="164">
        <f>D233</f>
        <v>32282824.41</v>
      </c>
      <c r="E232" s="164">
        <f>E233</f>
        <v>32327534.86</v>
      </c>
    </row>
    <row r="233" spans="1:5" ht="31.5">
      <c r="A233" s="61" t="s">
        <v>111</v>
      </c>
      <c r="B233" s="62" t="s">
        <v>965</v>
      </c>
      <c r="C233" s="62" t="s">
        <v>339</v>
      </c>
      <c r="D233" s="164">
        <v>32282824.41</v>
      </c>
      <c r="E233" s="164">
        <v>32327534.86</v>
      </c>
    </row>
    <row r="234" spans="1:5" s="204" customFormat="1" ht="37.5" customHeight="1">
      <c r="A234" s="61" t="s">
        <v>736</v>
      </c>
      <c r="B234" s="62" t="s">
        <v>180</v>
      </c>
      <c r="C234" s="62"/>
      <c r="D234" s="164">
        <f>D235+D237+D239</f>
        <v>10490000</v>
      </c>
      <c r="E234" s="164">
        <f>E235+E237+E239</f>
        <v>10490000</v>
      </c>
    </row>
    <row r="235" spans="1:5" ht="15.75">
      <c r="A235" s="61" t="s">
        <v>219</v>
      </c>
      <c r="B235" s="62" t="s">
        <v>966</v>
      </c>
      <c r="C235" s="62"/>
      <c r="D235" s="164">
        <f>D236</f>
        <v>1500000</v>
      </c>
      <c r="E235" s="164">
        <f>E236</f>
        <v>1500000</v>
      </c>
    </row>
    <row r="236" spans="1:5" ht="31.5">
      <c r="A236" s="61" t="s">
        <v>350</v>
      </c>
      <c r="B236" s="62" t="s">
        <v>966</v>
      </c>
      <c r="C236" s="62" t="s">
        <v>326</v>
      </c>
      <c r="D236" s="164">
        <v>1500000</v>
      </c>
      <c r="E236" s="164">
        <v>1500000</v>
      </c>
    </row>
    <row r="237" spans="1:5" ht="31.5">
      <c r="A237" s="61" t="s">
        <v>59</v>
      </c>
      <c r="B237" s="62" t="s">
        <v>967</v>
      </c>
      <c r="C237" s="62"/>
      <c r="D237" s="164">
        <f>D238</f>
        <v>1500000</v>
      </c>
      <c r="E237" s="164">
        <f>E238</f>
        <v>1500000</v>
      </c>
    </row>
    <row r="238" spans="1:5" ht="35.25" customHeight="1">
      <c r="A238" s="61" t="s">
        <v>350</v>
      </c>
      <c r="B238" s="62" t="s">
        <v>967</v>
      </c>
      <c r="C238" s="62" t="s">
        <v>326</v>
      </c>
      <c r="D238" s="164">
        <v>1500000</v>
      </c>
      <c r="E238" s="164">
        <v>1500000</v>
      </c>
    </row>
    <row r="239" spans="1:5" ht="31.5">
      <c r="A239" s="61" t="s">
        <v>540</v>
      </c>
      <c r="B239" s="62" t="s">
        <v>968</v>
      </c>
      <c r="C239" s="62"/>
      <c r="D239" s="164">
        <f>D240</f>
        <v>7490000</v>
      </c>
      <c r="E239" s="164">
        <f>E240</f>
        <v>7490000</v>
      </c>
    </row>
    <row r="240" spans="1:5" ht="31.5">
      <c r="A240" s="61" t="s">
        <v>332</v>
      </c>
      <c r="B240" s="62" t="s">
        <v>968</v>
      </c>
      <c r="C240" s="62" t="s">
        <v>333</v>
      </c>
      <c r="D240" s="164">
        <v>7490000</v>
      </c>
      <c r="E240" s="164">
        <v>7490000</v>
      </c>
    </row>
    <row r="241" spans="1:5" ht="47.25">
      <c r="A241" s="148" t="s">
        <v>3</v>
      </c>
      <c r="B241" s="203" t="s">
        <v>181</v>
      </c>
      <c r="C241" s="203"/>
      <c r="D241" s="169">
        <f>D242+D249</f>
        <v>100035000</v>
      </c>
      <c r="E241" s="169">
        <f>E242+E249</f>
        <v>93998000</v>
      </c>
    </row>
    <row r="242" spans="1:5" ht="31.5">
      <c r="A242" s="61" t="s">
        <v>977</v>
      </c>
      <c r="B242" s="62" t="s">
        <v>182</v>
      </c>
      <c r="C242" s="62"/>
      <c r="D242" s="164">
        <f>D245+D243</f>
        <v>87738475.1</v>
      </c>
      <c r="E242" s="164">
        <f>E245+E243</f>
        <v>93998000</v>
      </c>
    </row>
    <row r="243" spans="1:5" ht="47.25">
      <c r="A243" s="61" t="s">
        <v>365</v>
      </c>
      <c r="B243" s="62" t="s">
        <v>366</v>
      </c>
      <c r="C243" s="62"/>
      <c r="D243" s="164">
        <f>D244</f>
        <v>62490000</v>
      </c>
      <c r="E243" s="164">
        <f>E244</f>
        <v>68908000</v>
      </c>
    </row>
    <row r="244" spans="1:5" ht="31.5">
      <c r="A244" s="61" t="s">
        <v>350</v>
      </c>
      <c r="B244" s="62" t="s">
        <v>366</v>
      </c>
      <c r="C244" s="62" t="s">
        <v>326</v>
      </c>
      <c r="D244" s="164">
        <v>62490000</v>
      </c>
      <c r="E244" s="164">
        <v>68908000</v>
      </c>
    </row>
    <row r="245" spans="1:5" ht="15.75">
      <c r="A245" s="61" t="s">
        <v>293</v>
      </c>
      <c r="B245" s="62" t="s">
        <v>183</v>
      </c>
      <c r="C245" s="62"/>
      <c r="D245" s="164">
        <f>D246+D247</f>
        <v>25248475.1</v>
      </c>
      <c r="E245" s="164">
        <f>E246+E247</f>
        <v>25090000</v>
      </c>
    </row>
    <row r="246" spans="1:5" s="204" customFormat="1" ht="35.25" customHeight="1">
      <c r="A246" s="61" t="s">
        <v>350</v>
      </c>
      <c r="B246" s="62" t="s">
        <v>183</v>
      </c>
      <c r="C246" s="62" t="s">
        <v>326</v>
      </c>
      <c r="D246" s="164">
        <v>19544475.1</v>
      </c>
      <c r="E246" s="164">
        <v>19386000</v>
      </c>
    </row>
    <row r="247" spans="1:5" ht="21.75" customHeight="1">
      <c r="A247" s="61" t="s">
        <v>253</v>
      </c>
      <c r="B247" s="62" t="s">
        <v>183</v>
      </c>
      <c r="C247" s="62" t="s">
        <v>335</v>
      </c>
      <c r="D247" s="164">
        <v>5704000</v>
      </c>
      <c r="E247" s="164">
        <v>5704000</v>
      </c>
    </row>
    <row r="248" spans="1:5" ht="66.75" customHeight="1">
      <c r="A248" s="61" t="s">
        <v>975</v>
      </c>
      <c r="B248" s="62" t="s">
        <v>184</v>
      </c>
      <c r="C248" s="62"/>
      <c r="D248" s="164">
        <v>0</v>
      </c>
      <c r="E248" s="164">
        <v>0</v>
      </c>
    </row>
    <row r="249" spans="1:5" ht="68.25" customHeight="1">
      <c r="A249" s="61" t="s">
        <v>979</v>
      </c>
      <c r="B249" s="62" t="s">
        <v>947</v>
      </c>
      <c r="C249" s="62"/>
      <c r="D249" s="164">
        <f>D250</f>
        <v>12296524.9</v>
      </c>
      <c r="E249" s="164">
        <f>E250</f>
        <v>0</v>
      </c>
    </row>
    <row r="250" spans="1:5" s="204" customFormat="1" ht="35.25" customHeight="1">
      <c r="A250" s="61" t="s">
        <v>344</v>
      </c>
      <c r="B250" s="126" t="s">
        <v>976</v>
      </c>
      <c r="C250" s="62"/>
      <c r="D250" s="164">
        <f>D251</f>
        <v>12296524.9</v>
      </c>
      <c r="E250" s="164">
        <f>E251</f>
        <v>0</v>
      </c>
    </row>
    <row r="251" spans="1:5" ht="31.5">
      <c r="A251" s="61" t="s">
        <v>350</v>
      </c>
      <c r="B251" s="126" t="s">
        <v>976</v>
      </c>
      <c r="C251" s="62">
        <v>200</v>
      </c>
      <c r="D251" s="164">
        <v>12296524.9</v>
      </c>
      <c r="E251" s="164">
        <v>0</v>
      </c>
    </row>
    <row r="252" spans="1:5" ht="47.25">
      <c r="A252" s="148" t="s">
        <v>185</v>
      </c>
      <c r="B252" s="203" t="s">
        <v>186</v>
      </c>
      <c r="C252" s="203"/>
      <c r="D252" s="169">
        <v>0</v>
      </c>
      <c r="E252" s="169">
        <v>0</v>
      </c>
    </row>
    <row r="253" spans="1:5" ht="78.75">
      <c r="A253" s="148" t="s">
        <v>187</v>
      </c>
      <c r="B253" s="203" t="s">
        <v>188</v>
      </c>
      <c r="C253" s="203"/>
      <c r="D253" s="169">
        <f>D254+D258+D265</f>
        <v>6225000</v>
      </c>
      <c r="E253" s="169">
        <f>E254+E258+E265</f>
        <v>6225000</v>
      </c>
    </row>
    <row r="254" spans="1:5" ht="47.25">
      <c r="A254" s="61" t="s">
        <v>922</v>
      </c>
      <c r="B254" s="62" t="s">
        <v>189</v>
      </c>
      <c r="C254" s="62"/>
      <c r="D254" s="164">
        <f>D255</f>
        <v>4325000</v>
      </c>
      <c r="E254" s="164">
        <f>E255</f>
        <v>4325000</v>
      </c>
    </row>
    <row r="255" spans="1:5" s="204" customFormat="1" ht="17.25" customHeight="1">
      <c r="A255" s="61" t="s">
        <v>294</v>
      </c>
      <c r="B255" s="62" t="s">
        <v>923</v>
      </c>
      <c r="C255" s="62"/>
      <c r="D255" s="164">
        <f>D256+D257</f>
        <v>4325000</v>
      </c>
      <c r="E255" s="164">
        <f>E256+E257</f>
        <v>4325000</v>
      </c>
    </row>
    <row r="256" spans="1:5" ht="78.75">
      <c r="A256" s="61" t="s">
        <v>324</v>
      </c>
      <c r="B256" s="62" t="s">
        <v>923</v>
      </c>
      <c r="C256" s="62" t="s">
        <v>325</v>
      </c>
      <c r="D256" s="164">
        <v>3629000</v>
      </c>
      <c r="E256" s="164">
        <v>3629000</v>
      </c>
    </row>
    <row r="257" spans="1:5" s="204" customFormat="1" ht="36" customHeight="1">
      <c r="A257" s="61" t="s">
        <v>350</v>
      </c>
      <c r="B257" s="62" t="s">
        <v>923</v>
      </c>
      <c r="C257" s="62" t="s">
        <v>326</v>
      </c>
      <c r="D257" s="164">
        <v>696000</v>
      </c>
      <c r="E257" s="164">
        <v>696000</v>
      </c>
    </row>
    <row r="258" spans="1:5" s="204" customFormat="1" ht="18" customHeight="1">
      <c r="A258" s="61" t="s">
        <v>537</v>
      </c>
      <c r="B258" s="62" t="s">
        <v>191</v>
      </c>
      <c r="C258" s="62"/>
      <c r="D258" s="164">
        <f>D259+D261</f>
        <v>1100000</v>
      </c>
      <c r="E258" s="164">
        <f>E259+E261</f>
        <v>1100000</v>
      </c>
    </row>
    <row r="259" spans="1:5" s="204" customFormat="1" ht="20.25" customHeight="1">
      <c r="A259" s="61" t="s">
        <v>89</v>
      </c>
      <c r="B259" s="62" t="s">
        <v>927</v>
      </c>
      <c r="C259" s="62"/>
      <c r="D259" s="164">
        <f>D260</f>
        <v>1000000</v>
      </c>
      <c r="E259" s="164">
        <f>E260</f>
        <v>1000000</v>
      </c>
    </row>
    <row r="260" spans="1:5" s="204" customFormat="1" ht="23.25" customHeight="1">
      <c r="A260" s="61" t="s">
        <v>327</v>
      </c>
      <c r="B260" s="62" t="s">
        <v>927</v>
      </c>
      <c r="C260" s="62" t="s">
        <v>328</v>
      </c>
      <c r="D260" s="164">
        <v>1000000</v>
      </c>
      <c r="E260" s="164">
        <v>1000000</v>
      </c>
    </row>
    <row r="261" spans="1:5" s="204" customFormat="1" ht="36.75" customHeight="1">
      <c r="A261" s="61" t="s">
        <v>539</v>
      </c>
      <c r="B261" s="62" t="s">
        <v>924</v>
      </c>
      <c r="C261" s="62"/>
      <c r="D261" s="164">
        <f>D262</f>
        <v>100000</v>
      </c>
      <c r="E261" s="164">
        <f>E262</f>
        <v>100000</v>
      </c>
    </row>
    <row r="262" spans="1:5" s="204" customFormat="1" ht="33.75" customHeight="1">
      <c r="A262" s="61" t="s">
        <v>350</v>
      </c>
      <c r="B262" s="62" t="s">
        <v>924</v>
      </c>
      <c r="C262" s="62" t="s">
        <v>326</v>
      </c>
      <c r="D262" s="164">
        <v>100000</v>
      </c>
      <c r="E262" s="164">
        <v>100000</v>
      </c>
    </row>
    <row r="263" spans="1:5" s="204" customFormat="1" ht="33.75" customHeight="1">
      <c r="A263" s="61" t="s">
        <v>983</v>
      </c>
      <c r="B263" s="62" t="s">
        <v>538</v>
      </c>
      <c r="C263" s="62"/>
      <c r="D263" s="164">
        <v>0</v>
      </c>
      <c r="E263" s="164">
        <v>0</v>
      </c>
    </row>
    <row r="264" spans="1:5" s="204" customFormat="1" ht="33.75" customHeight="1">
      <c r="A264" s="61" t="s">
        <v>984</v>
      </c>
      <c r="B264" s="62" t="s">
        <v>982</v>
      </c>
      <c r="C264" s="62"/>
      <c r="D264" s="164">
        <v>0</v>
      </c>
      <c r="E264" s="164">
        <v>0</v>
      </c>
    </row>
    <row r="265" spans="1:5" s="204" customFormat="1" ht="33.75" customHeight="1">
      <c r="A265" s="61" t="s">
        <v>948</v>
      </c>
      <c r="B265" s="62" t="s">
        <v>985</v>
      </c>
      <c r="C265" s="62"/>
      <c r="D265" s="164">
        <f>D266</f>
        <v>800000</v>
      </c>
      <c r="E265" s="164">
        <f>E266</f>
        <v>800000</v>
      </c>
    </row>
    <row r="266" spans="1:5" s="204" customFormat="1" ht="25.5" customHeight="1">
      <c r="A266" s="61" t="s">
        <v>294</v>
      </c>
      <c r="B266" s="62" t="s">
        <v>986</v>
      </c>
      <c r="C266" s="62"/>
      <c r="D266" s="164">
        <f>D267</f>
        <v>800000</v>
      </c>
      <c r="E266" s="164">
        <f>E267</f>
        <v>800000</v>
      </c>
    </row>
    <row r="267" spans="1:5" s="204" customFormat="1" ht="33.75" customHeight="1">
      <c r="A267" s="61" t="s">
        <v>350</v>
      </c>
      <c r="B267" s="62" t="s">
        <v>986</v>
      </c>
      <c r="C267" s="62" t="s">
        <v>326</v>
      </c>
      <c r="D267" s="164">
        <v>800000</v>
      </c>
      <c r="E267" s="164">
        <v>800000</v>
      </c>
    </row>
    <row r="268" spans="1:5" s="204" customFormat="1" ht="49.5" customHeight="1">
      <c r="A268" s="148" t="s">
        <v>192</v>
      </c>
      <c r="B268" s="203" t="s">
        <v>193</v>
      </c>
      <c r="C268" s="203"/>
      <c r="D268" s="169">
        <f>D269+D277</f>
        <v>3219100</v>
      </c>
      <c r="E268" s="169">
        <f>E269+E277</f>
        <v>3219100</v>
      </c>
    </row>
    <row r="269" spans="1:5" ht="47.25">
      <c r="A269" s="61" t="s">
        <v>949</v>
      </c>
      <c r="B269" s="62" t="s">
        <v>194</v>
      </c>
      <c r="C269" s="62"/>
      <c r="D269" s="164">
        <f>D270+D273</f>
        <v>2999100</v>
      </c>
      <c r="E269" s="164">
        <f>E270+E273</f>
        <v>2999100</v>
      </c>
    </row>
    <row r="270" spans="1:5" s="204" customFormat="1" ht="63">
      <c r="A270" s="61" t="s">
        <v>353</v>
      </c>
      <c r="B270" s="62" t="s">
        <v>987</v>
      </c>
      <c r="C270" s="62"/>
      <c r="D270" s="164">
        <f>D271+D272</f>
        <v>1329700</v>
      </c>
      <c r="E270" s="164">
        <f>E271+E272</f>
        <v>1329700</v>
      </c>
    </row>
    <row r="271" spans="1:5" s="204" customFormat="1" ht="78.75">
      <c r="A271" s="61" t="s">
        <v>324</v>
      </c>
      <c r="B271" s="62" t="s">
        <v>987</v>
      </c>
      <c r="C271" s="62" t="s">
        <v>325</v>
      </c>
      <c r="D271" s="164">
        <v>1299700</v>
      </c>
      <c r="E271" s="164">
        <v>1299700</v>
      </c>
    </row>
    <row r="272" spans="1:5" s="204" customFormat="1" ht="31.5">
      <c r="A272" s="61" t="s">
        <v>350</v>
      </c>
      <c r="B272" s="62" t="s">
        <v>987</v>
      </c>
      <c r="C272" s="62" t="s">
        <v>326</v>
      </c>
      <c r="D272" s="164">
        <v>30000</v>
      </c>
      <c r="E272" s="164">
        <v>30000</v>
      </c>
    </row>
    <row r="273" spans="1:5" s="204" customFormat="1" ht="33.75" customHeight="1">
      <c r="A273" s="61" t="s">
        <v>354</v>
      </c>
      <c r="B273" s="62" t="s">
        <v>988</v>
      </c>
      <c r="C273" s="62"/>
      <c r="D273" s="164">
        <f>D274+D275</f>
        <v>1669400</v>
      </c>
      <c r="E273" s="164">
        <f>E274+E275</f>
        <v>1669400</v>
      </c>
    </row>
    <row r="274" spans="1:5" s="204" customFormat="1" ht="78.75">
      <c r="A274" s="61" t="s">
        <v>324</v>
      </c>
      <c r="B274" s="62" t="s">
        <v>988</v>
      </c>
      <c r="C274" s="62" t="s">
        <v>325</v>
      </c>
      <c r="D274" s="164">
        <v>1497000</v>
      </c>
      <c r="E274" s="164">
        <v>1497000</v>
      </c>
    </row>
    <row r="275" spans="1:5" s="204" customFormat="1" ht="31.5">
      <c r="A275" s="61" t="s">
        <v>350</v>
      </c>
      <c r="B275" s="62" t="s">
        <v>988</v>
      </c>
      <c r="C275" s="62" t="s">
        <v>326</v>
      </c>
      <c r="D275" s="164">
        <v>172400</v>
      </c>
      <c r="E275" s="164">
        <v>172400</v>
      </c>
    </row>
    <row r="276" spans="1:5" s="204" customFormat="1" ht="63">
      <c r="A276" s="61" t="s">
        <v>989</v>
      </c>
      <c r="B276" s="62" t="s">
        <v>195</v>
      </c>
      <c r="C276" s="62"/>
      <c r="D276" s="164">
        <v>0</v>
      </c>
      <c r="E276" s="164">
        <v>0</v>
      </c>
    </row>
    <row r="277" spans="1:5" ht="47.25">
      <c r="A277" s="61" t="s">
        <v>928</v>
      </c>
      <c r="B277" s="62" t="s">
        <v>196</v>
      </c>
      <c r="C277" s="62"/>
      <c r="D277" s="164">
        <f>D278</f>
        <v>220000</v>
      </c>
      <c r="E277" s="164">
        <f>E278</f>
        <v>220000</v>
      </c>
    </row>
    <row r="278" spans="1:5" ht="31.5">
      <c r="A278" s="61" t="s">
        <v>302</v>
      </c>
      <c r="B278" s="62" t="s">
        <v>990</v>
      </c>
      <c r="C278" s="206"/>
      <c r="D278" s="164">
        <f>D279</f>
        <v>220000</v>
      </c>
      <c r="E278" s="164">
        <f>E279</f>
        <v>220000</v>
      </c>
    </row>
    <row r="279" spans="1:5" ht="31.5">
      <c r="A279" s="61" t="s">
        <v>332</v>
      </c>
      <c r="B279" s="62" t="s">
        <v>990</v>
      </c>
      <c r="C279" s="126" t="s">
        <v>333</v>
      </c>
      <c r="D279" s="164">
        <v>220000</v>
      </c>
      <c r="E279" s="164">
        <v>220000</v>
      </c>
    </row>
    <row r="280" spans="1:5" ht="63">
      <c r="A280" s="148" t="s">
        <v>1155</v>
      </c>
      <c r="B280" s="203" t="s">
        <v>489</v>
      </c>
      <c r="C280" s="203"/>
      <c r="D280" s="169">
        <f>D285+D281</f>
        <v>0</v>
      </c>
      <c r="E280" s="169">
        <f>E281</f>
        <v>0</v>
      </c>
    </row>
    <row r="281" spans="1:5" ht="31.5">
      <c r="A281" s="61" t="s">
        <v>1156</v>
      </c>
      <c r="B281" s="62" t="s">
        <v>494</v>
      </c>
      <c r="C281" s="62"/>
      <c r="D281" s="164">
        <f>D282</f>
        <v>0</v>
      </c>
      <c r="E281" s="164">
        <f>E282</f>
        <v>0</v>
      </c>
    </row>
    <row r="282" spans="1:5" ht="47.25">
      <c r="A282" s="61" t="s">
        <v>495</v>
      </c>
      <c r="B282" s="62" t="s">
        <v>496</v>
      </c>
      <c r="C282" s="62"/>
      <c r="D282" s="164">
        <f>D283</f>
        <v>0</v>
      </c>
      <c r="E282" s="164">
        <f>E283</f>
        <v>0</v>
      </c>
    </row>
    <row r="283" spans="1:5" ht="15.75">
      <c r="A283" s="61" t="s">
        <v>348</v>
      </c>
      <c r="B283" s="62" t="s">
        <v>497</v>
      </c>
      <c r="C283" s="62"/>
      <c r="D283" s="164">
        <f>D284</f>
        <v>0</v>
      </c>
      <c r="E283" s="164">
        <f>E284</f>
        <v>0</v>
      </c>
    </row>
    <row r="284" spans="1:5" ht="31.5">
      <c r="A284" s="61" t="s">
        <v>350</v>
      </c>
      <c r="B284" s="62" t="s">
        <v>497</v>
      </c>
      <c r="C284" s="62" t="s">
        <v>326</v>
      </c>
      <c r="D284" s="164">
        <v>0</v>
      </c>
      <c r="E284" s="164">
        <v>0</v>
      </c>
    </row>
    <row r="285" spans="1:5" ht="47.25">
      <c r="A285" s="61" t="s">
        <v>1157</v>
      </c>
      <c r="B285" s="62" t="s">
        <v>490</v>
      </c>
      <c r="C285" s="62"/>
      <c r="D285" s="164">
        <f aca="true" t="shared" si="1" ref="D285:E287">D286</f>
        <v>0</v>
      </c>
      <c r="E285" s="164">
        <f t="shared" si="1"/>
        <v>0</v>
      </c>
    </row>
    <row r="286" spans="1:5" ht="63">
      <c r="A286" s="61" t="s">
        <v>491</v>
      </c>
      <c r="B286" s="62" t="s">
        <v>492</v>
      </c>
      <c r="C286" s="62"/>
      <c r="D286" s="164">
        <f t="shared" si="1"/>
        <v>0</v>
      </c>
      <c r="E286" s="164">
        <f t="shared" si="1"/>
        <v>0</v>
      </c>
    </row>
    <row r="287" spans="1:5" ht="15.75">
      <c r="A287" s="61" t="s">
        <v>348</v>
      </c>
      <c r="B287" s="62" t="s">
        <v>493</v>
      </c>
      <c r="C287" s="62"/>
      <c r="D287" s="164">
        <f t="shared" si="1"/>
        <v>0</v>
      </c>
      <c r="E287" s="164">
        <f t="shared" si="1"/>
        <v>0</v>
      </c>
    </row>
    <row r="288" spans="1:5" ht="31.5">
      <c r="A288" s="61" t="s">
        <v>350</v>
      </c>
      <c r="B288" s="62" t="s">
        <v>493</v>
      </c>
      <c r="C288" s="62" t="s">
        <v>326</v>
      </c>
      <c r="D288" s="164">
        <v>0</v>
      </c>
      <c r="E288" s="164">
        <v>0</v>
      </c>
    </row>
    <row r="289" spans="1:5" ht="47.25">
      <c r="A289" s="148" t="s">
        <v>739</v>
      </c>
      <c r="B289" s="203" t="s">
        <v>740</v>
      </c>
      <c r="C289" s="203"/>
      <c r="D289" s="169">
        <f aca="true" t="shared" si="2" ref="D289:E291">D290</f>
        <v>2594044.4</v>
      </c>
      <c r="E289" s="169">
        <f t="shared" si="2"/>
        <v>1125905</v>
      </c>
    </row>
    <row r="290" spans="1:5" ht="47.25">
      <c r="A290" s="61" t="s">
        <v>1007</v>
      </c>
      <c r="B290" s="62" t="s">
        <v>741</v>
      </c>
      <c r="C290" s="62"/>
      <c r="D290" s="164">
        <f t="shared" si="2"/>
        <v>2594044.4</v>
      </c>
      <c r="E290" s="164">
        <f t="shared" si="2"/>
        <v>1125905</v>
      </c>
    </row>
    <row r="291" spans="1:5" ht="31.5">
      <c r="A291" s="61" t="s">
        <v>367</v>
      </c>
      <c r="B291" s="62" t="s">
        <v>742</v>
      </c>
      <c r="C291" s="62"/>
      <c r="D291" s="164">
        <f t="shared" si="2"/>
        <v>2594044.4</v>
      </c>
      <c r="E291" s="164">
        <f t="shared" si="2"/>
        <v>1125905</v>
      </c>
    </row>
    <row r="292" spans="1:5" s="204" customFormat="1" ht="15.75">
      <c r="A292" s="61" t="s">
        <v>337</v>
      </c>
      <c r="B292" s="62" t="s">
        <v>742</v>
      </c>
      <c r="C292" s="62" t="s">
        <v>336</v>
      </c>
      <c r="D292" s="164">
        <v>2594044.4</v>
      </c>
      <c r="E292" s="164">
        <v>1125905</v>
      </c>
    </row>
    <row r="293" spans="1:5" ht="15.75">
      <c r="A293" s="148" t="s">
        <v>749</v>
      </c>
      <c r="B293" s="203" t="s">
        <v>751</v>
      </c>
      <c r="C293" s="203"/>
      <c r="D293" s="169">
        <f>D294</f>
        <v>20739000</v>
      </c>
      <c r="E293" s="169">
        <f>E294</f>
        <v>42529000</v>
      </c>
    </row>
    <row r="294" spans="1:5" ht="15.75">
      <c r="A294" s="61" t="s">
        <v>752</v>
      </c>
      <c r="B294" s="62" t="s">
        <v>751</v>
      </c>
      <c r="C294" s="62" t="s">
        <v>753</v>
      </c>
      <c r="D294" s="164">
        <v>20739000</v>
      </c>
      <c r="E294" s="164">
        <v>42529000</v>
      </c>
    </row>
    <row r="295" spans="1:5" ht="15.75">
      <c r="A295" s="148" t="s">
        <v>118</v>
      </c>
      <c r="B295" s="203"/>
      <c r="C295" s="203"/>
      <c r="D295" s="169">
        <f>D16+D102+D118+D133+D137+D158+D177+D211+D241+D252+D253+D268+D289+D293+D129</f>
        <v>1946053894.5900002</v>
      </c>
      <c r="E295" s="169">
        <f>E16+E102+E118+E133+E137+E158+E177+E211+E241+E252+E253+E268+E289+E293+E129</f>
        <v>1965456336.6200001</v>
      </c>
    </row>
    <row r="296" spans="1:4" ht="15.75">
      <c r="A296" s="150"/>
      <c r="B296" s="212"/>
      <c r="C296" s="212"/>
      <c r="D296" s="151"/>
    </row>
    <row r="297" spans="1:4" ht="15.75">
      <c r="A297" s="368" t="s">
        <v>933</v>
      </c>
      <c r="B297" s="368"/>
      <c r="C297" s="368"/>
      <c r="D297" s="368"/>
    </row>
    <row r="298" ht="15.75">
      <c r="D298" s="218"/>
    </row>
    <row r="299" spans="4:5" ht="15.75">
      <c r="D299" s="244"/>
      <c r="E299" s="211"/>
    </row>
    <row r="300" ht="15.75">
      <c r="D300" s="218"/>
    </row>
    <row r="301" ht="15.75">
      <c r="D301" s="218"/>
    </row>
    <row r="302" ht="15.75">
      <c r="D302" s="218"/>
    </row>
    <row r="303" ht="15.75">
      <c r="D303" s="218"/>
    </row>
    <row r="304" ht="15.75">
      <c r="D304" s="218"/>
    </row>
    <row r="305" ht="15.75">
      <c r="D305" s="218"/>
    </row>
    <row r="306" ht="15.75">
      <c r="D306" s="218"/>
    </row>
    <row r="307" ht="15.75">
      <c r="D307" s="218"/>
    </row>
    <row r="308" ht="15.75">
      <c r="D308" s="218"/>
    </row>
    <row r="309" ht="15.75">
      <c r="D309" s="218"/>
    </row>
    <row r="310" ht="15.75">
      <c r="D310" s="218"/>
    </row>
    <row r="311" ht="15.75">
      <c r="D311" s="218"/>
    </row>
    <row r="312" ht="15.75">
      <c r="D312" s="218"/>
    </row>
    <row r="313" ht="15.75">
      <c r="D313" s="218"/>
    </row>
    <row r="314" ht="15.75">
      <c r="D314" s="218"/>
    </row>
    <row r="315" ht="15.75">
      <c r="D315" s="218"/>
    </row>
    <row r="316" ht="15.75">
      <c r="D316" s="218"/>
    </row>
    <row r="317" ht="15.75">
      <c r="D317" s="218"/>
    </row>
    <row r="318" ht="15.75">
      <c r="D318" s="218"/>
    </row>
    <row r="319" ht="15.75">
      <c r="D319" s="218"/>
    </row>
    <row r="320" ht="15.75">
      <c r="D320" s="218"/>
    </row>
    <row r="321" ht="15.75">
      <c r="D321" s="218"/>
    </row>
    <row r="322" ht="15.75">
      <c r="D322" s="218"/>
    </row>
    <row r="323" ht="15.75">
      <c r="D323" s="218"/>
    </row>
    <row r="324" ht="15.75">
      <c r="D324" s="218"/>
    </row>
    <row r="325" ht="15.75">
      <c r="D325" s="218"/>
    </row>
    <row r="326" ht="15.75">
      <c r="D326" s="218"/>
    </row>
    <row r="327" ht="15.75">
      <c r="D327" s="218"/>
    </row>
    <row r="328" ht="15.75">
      <c r="D328" s="218"/>
    </row>
    <row r="329" ht="15.75">
      <c r="D329" s="218"/>
    </row>
    <row r="330" ht="15.75">
      <c r="D330" s="218"/>
    </row>
    <row r="331" ht="15.75">
      <c r="D331" s="218"/>
    </row>
    <row r="332" ht="15.75">
      <c r="D332" s="218"/>
    </row>
    <row r="333" ht="15.75">
      <c r="D333" s="218"/>
    </row>
    <row r="334" ht="15.75">
      <c r="D334" s="218"/>
    </row>
    <row r="335" ht="15.75">
      <c r="D335" s="218"/>
    </row>
    <row r="336" ht="15.75">
      <c r="D336" s="218"/>
    </row>
    <row r="337" ht="15.75">
      <c r="D337" s="218"/>
    </row>
    <row r="338" ht="15.75">
      <c r="D338" s="218"/>
    </row>
    <row r="339" ht="15.75">
      <c r="D339" s="218"/>
    </row>
    <row r="340" ht="15.75">
      <c r="D340" s="218"/>
    </row>
    <row r="341" ht="15.75">
      <c r="D341" s="218"/>
    </row>
    <row r="342" ht="15.75">
      <c r="D342" s="218"/>
    </row>
    <row r="343" ht="15.75">
      <c r="D343" s="218"/>
    </row>
    <row r="344" ht="15.75">
      <c r="D344" s="218"/>
    </row>
    <row r="345" ht="15.75">
      <c r="D345" s="218"/>
    </row>
    <row r="346" ht="15.75">
      <c r="D346" s="218"/>
    </row>
    <row r="347" ht="15.75">
      <c r="D347" s="218"/>
    </row>
    <row r="348" ht="15.75">
      <c r="D348" s="218"/>
    </row>
    <row r="349" ht="15.75">
      <c r="D349" s="218"/>
    </row>
    <row r="350" ht="15.75">
      <c r="D350" s="218"/>
    </row>
    <row r="351" ht="15.75">
      <c r="D351" s="218"/>
    </row>
    <row r="352" ht="15.75">
      <c r="D352" s="218"/>
    </row>
    <row r="353" ht="15.75">
      <c r="D353" s="218"/>
    </row>
    <row r="354" ht="15.75">
      <c r="D354" s="218"/>
    </row>
    <row r="355" ht="15.75">
      <c r="D355" s="218"/>
    </row>
    <row r="356" ht="15.75">
      <c r="D356" s="218"/>
    </row>
    <row r="357" ht="15.75">
      <c r="D357" s="218"/>
    </row>
    <row r="358" ht="15.75">
      <c r="D358" s="218"/>
    </row>
    <row r="359" ht="15.75">
      <c r="D359" s="218"/>
    </row>
    <row r="360" ht="15.75">
      <c r="D360" s="218"/>
    </row>
    <row r="361" ht="15.75">
      <c r="D361" s="218"/>
    </row>
    <row r="362" ht="15.75">
      <c r="D362" s="218"/>
    </row>
    <row r="363" ht="15.75">
      <c r="D363" s="218"/>
    </row>
    <row r="364" ht="15.75">
      <c r="D364" s="218"/>
    </row>
    <row r="365" ht="15.75">
      <c r="D365" s="218"/>
    </row>
    <row r="366" ht="15.75">
      <c r="D366" s="218"/>
    </row>
    <row r="367" ht="15.75">
      <c r="D367" s="218"/>
    </row>
    <row r="368" ht="15.75">
      <c r="D368" s="218"/>
    </row>
    <row r="369" ht="15.75">
      <c r="D369" s="218"/>
    </row>
    <row r="370" ht="15.75">
      <c r="D370" s="218"/>
    </row>
    <row r="371" ht="15.75">
      <c r="D371" s="218"/>
    </row>
    <row r="372" ht="15.75">
      <c r="D372" s="218"/>
    </row>
    <row r="373" ht="15.75">
      <c r="D373" s="218"/>
    </row>
    <row r="374" ht="15.75">
      <c r="D374" s="218"/>
    </row>
    <row r="375" ht="15.75">
      <c r="D375" s="218"/>
    </row>
    <row r="376" ht="15.75">
      <c r="D376" s="218"/>
    </row>
    <row r="377" ht="15.75">
      <c r="D377" s="218"/>
    </row>
    <row r="378" ht="15.75">
      <c r="D378" s="218"/>
    </row>
    <row r="379" ht="15.75">
      <c r="D379" s="218"/>
    </row>
    <row r="380" ht="15.75">
      <c r="D380" s="218"/>
    </row>
    <row r="381" ht="15.75">
      <c r="D381" s="218"/>
    </row>
    <row r="382" ht="15.75">
      <c r="D382" s="218"/>
    </row>
    <row r="383" ht="15.75">
      <c r="D383" s="218"/>
    </row>
    <row r="384" ht="15.75">
      <c r="D384" s="218"/>
    </row>
    <row r="385" ht="15.75">
      <c r="D385" s="218"/>
    </row>
    <row r="386" ht="15.75">
      <c r="D386" s="218"/>
    </row>
    <row r="387" ht="15.75">
      <c r="D387" s="218"/>
    </row>
    <row r="388" ht="15.75">
      <c r="D388" s="218"/>
    </row>
    <row r="389" ht="15.75">
      <c r="D389" s="218"/>
    </row>
    <row r="390" ht="15.75">
      <c r="D390" s="218"/>
    </row>
    <row r="391" ht="15.75">
      <c r="D391" s="218"/>
    </row>
    <row r="392" ht="15.75">
      <c r="D392" s="218"/>
    </row>
    <row r="393" ht="15.75">
      <c r="D393" s="218"/>
    </row>
    <row r="394" ht="15.75">
      <c r="D394" s="218"/>
    </row>
    <row r="395" ht="15.75">
      <c r="D395" s="218"/>
    </row>
    <row r="396" ht="15.75">
      <c r="D396" s="218"/>
    </row>
    <row r="397" ht="15.75">
      <c r="D397" s="218"/>
    </row>
    <row r="398" ht="15.75">
      <c r="D398" s="218"/>
    </row>
    <row r="399" ht="15.75">
      <c r="D399" s="218"/>
    </row>
    <row r="400" ht="15.75">
      <c r="D400" s="218"/>
    </row>
    <row r="401" ht="15.75">
      <c r="D401" s="218"/>
    </row>
    <row r="402" ht="15.75">
      <c r="D402" s="218"/>
    </row>
    <row r="403" ht="15.75">
      <c r="D403" s="218"/>
    </row>
    <row r="404" ht="15.75">
      <c r="D404" s="218"/>
    </row>
    <row r="405" ht="15.75">
      <c r="D405" s="218"/>
    </row>
    <row r="406" ht="15.75">
      <c r="D406" s="218"/>
    </row>
    <row r="407" ht="15.75">
      <c r="D407" s="218"/>
    </row>
    <row r="408" ht="15.75">
      <c r="D408" s="218"/>
    </row>
    <row r="409" ht="15.75">
      <c r="D409" s="218"/>
    </row>
    <row r="410" ht="15.75">
      <c r="D410" s="218"/>
    </row>
    <row r="411" ht="15.75">
      <c r="D411" s="218"/>
    </row>
    <row r="412" ht="15.75">
      <c r="D412" s="218"/>
    </row>
    <row r="413" ht="15.75">
      <c r="D413" s="218"/>
    </row>
    <row r="414" ht="15.75">
      <c r="D414" s="218"/>
    </row>
    <row r="415" ht="15.75">
      <c r="D415" s="218"/>
    </row>
    <row r="416" ht="15.75">
      <c r="D416" s="218"/>
    </row>
    <row r="417" ht="15.75">
      <c r="D417" s="218"/>
    </row>
    <row r="418" ht="15.75">
      <c r="D418" s="218"/>
    </row>
    <row r="419" ht="15.75">
      <c r="D419" s="218"/>
    </row>
    <row r="420" ht="15.75">
      <c r="D420" s="218"/>
    </row>
    <row r="421" ht="15.75">
      <c r="D421" s="218"/>
    </row>
    <row r="422" ht="15.75">
      <c r="D422" s="218"/>
    </row>
    <row r="423" ht="15.75">
      <c r="D423" s="218"/>
    </row>
    <row r="424" ht="15.75">
      <c r="D424" s="218"/>
    </row>
    <row r="425" ht="15.75">
      <c r="D425" s="218"/>
    </row>
    <row r="426" ht="15.75">
      <c r="D426" s="218"/>
    </row>
    <row r="427" ht="15.75">
      <c r="D427" s="218"/>
    </row>
    <row r="428" ht="15.75">
      <c r="D428" s="218"/>
    </row>
    <row r="429" ht="15.75">
      <c r="D429" s="218"/>
    </row>
    <row r="430" ht="15.75">
      <c r="D430" s="218"/>
    </row>
    <row r="431" ht="15.75">
      <c r="D431" s="218"/>
    </row>
    <row r="432" ht="15.75">
      <c r="D432" s="218"/>
    </row>
    <row r="433" ht="15.75">
      <c r="D433" s="218"/>
    </row>
    <row r="434" ht="15.75">
      <c r="D434" s="218"/>
    </row>
    <row r="435" ht="15.75">
      <c r="D435" s="218"/>
    </row>
    <row r="436" ht="15.75">
      <c r="D436" s="218"/>
    </row>
    <row r="437" ht="15.75">
      <c r="D437" s="218"/>
    </row>
    <row r="438" ht="15.75">
      <c r="D438" s="218"/>
    </row>
    <row r="439" ht="15.75">
      <c r="D439" s="218"/>
    </row>
    <row r="440" ht="15.75">
      <c r="D440" s="218"/>
    </row>
    <row r="441" ht="15.75">
      <c r="D441" s="218"/>
    </row>
    <row r="442" ht="15.75">
      <c r="D442" s="218"/>
    </row>
    <row r="443" ht="15.75">
      <c r="D443" s="218"/>
    </row>
    <row r="444" ht="15.75">
      <c r="D444" s="218"/>
    </row>
    <row r="445" ht="15.75">
      <c r="D445" s="218"/>
    </row>
    <row r="446" ht="15.75">
      <c r="D446" s="218"/>
    </row>
    <row r="447" ht="15.75">
      <c r="D447" s="218"/>
    </row>
    <row r="448" ht="15.75">
      <c r="D448" s="218"/>
    </row>
    <row r="449" ht="15.75">
      <c r="D449" s="218"/>
    </row>
    <row r="450" ht="15.75">
      <c r="D450" s="218"/>
    </row>
    <row r="451" ht="15.75">
      <c r="D451" s="218"/>
    </row>
    <row r="452" ht="15.75">
      <c r="D452" s="218"/>
    </row>
    <row r="453" ht="15.75">
      <c r="D453" s="218"/>
    </row>
    <row r="454" ht="15.75">
      <c r="D454" s="218"/>
    </row>
    <row r="455" ht="15.75">
      <c r="D455" s="218"/>
    </row>
    <row r="456" ht="15.75">
      <c r="D456" s="218"/>
    </row>
    <row r="457" ht="15.75">
      <c r="D457" s="218"/>
    </row>
    <row r="458" ht="15.75">
      <c r="D458" s="218"/>
    </row>
    <row r="459" ht="15.75">
      <c r="D459" s="218"/>
    </row>
    <row r="460" ht="15.75">
      <c r="D460" s="218"/>
    </row>
    <row r="461" ht="15.75">
      <c r="D461" s="218"/>
    </row>
    <row r="462" ht="15.75">
      <c r="D462" s="218"/>
    </row>
    <row r="463" ht="15.75">
      <c r="D463" s="218"/>
    </row>
    <row r="464" ht="15.75">
      <c r="D464" s="218"/>
    </row>
    <row r="465" ht="15.75">
      <c r="D465" s="218"/>
    </row>
    <row r="466" ht="15.75">
      <c r="D466" s="218"/>
    </row>
    <row r="467" ht="15.75">
      <c r="D467" s="218"/>
    </row>
    <row r="468" ht="15.75">
      <c r="D468" s="218"/>
    </row>
    <row r="469" ht="15.75">
      <c r="D469" s="218"/>
    </row>
    <row r="470" ht="15.75">
      <c r="D470" s="218"/>
    </row>
    <row r="471" ht="15.75">
      <c r="D471" s="218"/>
    </row>
    <row r="472" ht="15.75">
      <c r="D472" s="218"/>
    </row>
    <row r="473" ht="15.75">
      <c r="D473" s="218"/>
    </row>
    <row r="474" ht="15.75">
      <c r="D474" s="218"/>
    </row>
    <row r="475" ht="15.75">
      <c r="D475" s="218"/>
    </row>
    <row r="476" ht="15.75">
      <c r="D476" s="218"/>
    </row>
    <row r="477" ht="15.75">
      <c r="D477" s="218"/>
    </row>
    <row r="478" ht="15.75">
      <c r="D478" s="218"/>
    </row>
    <row r="479" ht="15.75">
      <c r="D479" s="218"/>
    </row>
    <row r="480" ht="15.75">
      <c r="D480" s="218"/>
    </row>
    <row r="481" ht="15.75">
      <c r="D481" s="218"/>
    </row>
    <row r="482" ht="15.75">
      <c r="D482" s="218"/>
    </row>
  </sheetData>
  <sheetProtection/>
  <mergeCells count="12">
    <mergeCell ref="A1:E1"/>
    <mergeCell ref="A3:E3"/>
    <mergeCell ref="A4:E4"/>
    <mergeCell ref="A5:E5"/>
    <mergeCell ref="A6:E6"/>
    <mergeCell ref="A9:D9"/>
    <mergeCell ref="A2:E2"/>
    <mergeCell ref="A7:E7"/>
    <mergeCell ref="A10:E10"/>
    <mergeCell ref="A12:E12"/>
    <mergeCell ref="D13:E13"/>
    <mergeCell ref="A297:D297"/>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2023-01-10T04:10:40Z</cp:lastPrinted>
  <dcterms:created xsi:type="dcterms:W3CDTF">2003-10-27T11:59:24Z</dcterms:created>
  <dcterms:modified xsi:type="dcterms:W3CDTF">2023-01-11T05:18:24Z</dcterms:modified>
  <cp:category/>
  <cp:version/>
  <cp:contentType/>
  <cp:contentStatus/>
</cp:coreProperties>
</file>