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835C44C-897C-4E59-9421-DD4A7B9339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айон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3" l="1"/>
  <c r="B56" i="3"/>
  <c r="D41" i="3" l="1"/>
  <c r="C22" i="3"/>
  <c r="B22" i="3"/>
  <c r="D23" i="3" l="1"/>
  <c r="D24" i="3"/>
  <c r="D25" i="3"/>
  <c r="D26" i="3"/>
  <c r="D27" i="3"/>
  <c r="D29" i="3"/>
  <c r="D22" i="3"/>
  <c r="C42" i="3"/>
  <c r="D42" i="3"/>
  <c r="B42" i="3"/>
  <c r="D18" i="3" l="1"/>
  <c r="D16" i="3"/>
  <c r="D15" i="3"/>
  <c r="D14" i="3"/>
  <c r="D13" i="3"/>
  <c r="D12" i="3"/>
  <c r="D11" i="3"/>
  <c r="D10" i="3"/>
  <c r="D8" i="3"/>
  <c r="D7" i="3"/>
  <c r="D6" i="3"/>
  <c r="D31" i="3"/>
  <c r="D36" i="3"/>
  <c r="D35" i="3"/>
  <c r="D34" i="3"/>
  <c r="D33" i="3"/>
  <c r="D40" i="3"/>
  <c r="D39" i="3"/>
  <c r="D38" i="3"/>
  <c r="D49" i="3"/>
  <c r="D48" i="3"/>
  <c r="D47" i="3"/>
  <c r="D46" i="3"/>
  <c r="D45" i="3"/>
  <c r="D51" i="3"/>
  <c r="D55" i="3"/>
  <c r="D54" i="3"/>
  <c r="D53" i="3"/>
  <c r="D60" i="3"/>
  <c r="D59" i="3"/>
  <c r="D57" i="3"/>
  <c r="D56" i="3" s="1"/>
  <c r="C5" i="3"/>
  <c r="B5" i="3"/>
  <c r="C44" i="3"/>
  <c r="B44" i="3"/>
  <c r="C32" i="3"/>
  <c r="B32" i="3"/>
  <c r="D32" i="3" l="1"/>
  <c r="D44" i="3"/>
  <c r="D5" i="3"/>
  <c r="C19" i="3"/>
  <c r="B19" i="3"/>
  <c r="C61" i="3"/>
  <c r="B61" i="3"/>
  <c r="D62" i="3"/>
  <c r="B37" i="3"/>
  <c r="C28" i="3"/>
  <c r="B28" i="3"/>
  <c r="C58" i="3"/>
  <c r="B58" i="3"/>
  <c r="C52" i="3"/>
  <c r="B52" i="3"/>
  <c r="C50" i="3"/>
  <c r="B50" i="3"/>
  <c r="C37" i="3"/>
  <c r="C30" i="3"/>
  <c r="B30" i="3"/>
  <c r="D28" i="3" l="1"/>
  <c r="B64" i="3"/>
  <c r="B65" i="3" s="1"/>
  <c r="C64" i="3"/>
  <c r="C65" i="3" s="1"/>
  <c r="D58" i="3"/>
  <c r="D30" i="3"/>
  <c r="D37" i="3"/>
  <c r="D61" i="3"/>
  <c r="D52" i="3"/>
  <c r="D50" i="3"/>
  <c r="D19" i="3"/>
  <c r="D64" i="3" l="1"/>
</calcChain>
</file>

<file path=xl/sharedStrings.xml><?xml version="1.0" encoding="utf-8"?>
<sst xmlns="http://schemas.openxmlformats.org/spreadsheetml/2006/main" count="67" uniqueCount="67">
  <si>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</si>
  <si>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</si>
  <si>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</si>
  <si>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</si>
  <si>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</si>
  <si>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</si>
  <si>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</si>
  <si>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</si>
  <si>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</si>
  <si>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</si>
  <si>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</si>
  <si>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</si>
  <si>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</si>
  <si>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</si>
  <si>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</si>
  <si>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</si>
  <si>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</si>
  <si>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</si>
  <si>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</si>
  <si>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</si>
  <si>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</si>
  <si>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</si>
  <si>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</si>
  <si>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</si>
  <si>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</si>
  <si>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</si>
  <si>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</si>
  <si>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</si>
  <si>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</si>
  <si>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</si>
  <si>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</si>
  <si>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</si>
  <si>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</si>
  <si>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</si>
  <si>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</si>
  <si>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</si>
  <si>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</si>
  <si>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</si>
  <si>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</si>
  <si>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</si>
  <si>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</si>
  <si>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</si>
  <si>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</si>
  <si>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</si>
  <si>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</si>
  <si>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</si>
  <si>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</si>
  <si>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</si>
  <si>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</si>
  <si>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</si>
  <si>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</si>
  <si>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</si>
  <si>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</si>
  <si>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</si>
  <si>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</si>
  <si>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</si>
  <si>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</si>
  <si>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</si>
  <si>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</si>
  <si>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</si>
  <si>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</si>
  <si>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</si>
  <si>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</si>
  <si>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</si>
  <si>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Отчет об исполнении  бюджета муниципального  района Мелеузовский район Республики Башкортостан за январь 2022 года</t>
  </si>
  <si>
    <t>План на 2022 год</t>
  </si>
  <si>
    <t>Отчет за текущий период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</si>
</sst>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"/>
  <sheetViews>
    <sheetView tabSelected="1" topLeftCell="A7" zoomScaleNormal="100" workbookViewId="0">
      <selection activeCell="C20" sqref="C20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9" t="s">
        <v>64</v>
      </c>
      <c r="B1" s="19"/>
      <c r="C1" s="19"/>
      <c r="D1" s="19"/>
    </row>
    <row r="2" spans="1:4" x14ac:dyDescent="0.25">
      <c r="D2" s="3" t="s">
        <v>27</v>
      </c>
    </row>
    <row r="3" spans="1:4" ht="57" x14ac:dyDescent="0.25">
      <c r="A3" s="9" t="s">
        <v>0</v>
      </c>
      <c r="B3" s="10" t="s">
        <v>65</v>
      </c>
      <c r="C3" s="10" t="s">
        <v>66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SUM(B6:B17)</f>
        <v>714465</v>
      </c>
      <c r="C5" s="13">
        <f>SUM(C6:C17)</f>
        <v>36581.554759999999</v>
      </c>
      <c r="D5" s="17">
        <f>C5/B5*100</f>
        <v>5.1201325131392021</v>
      </c>
    </row>
    <row r="6" spans="1:4" ht="15.75" x14ac:dyDescent="0.25">
      <c r="A6" s="7" t="s">
        <v>4</v>
      </c>
      <c r="B6" s="14">
        <v>445751</v>
      </c>
      <c r="C6" s="14">
        <v>19983.239730000001</v>
      </c>
      <c r="D6" s="16">
        <f t="shared" ref="D6:D18" si="0">C6/B6*100</f>
        <v>4.4830498933260952</v>
      </c>
    </row>
    <row r="7" spans="1:4" ht="31.5" x14ac:dyDescent="0.25">
      <c r="A7" s="7" t="s">
        <v>58</v>
      </c>
      <c r="B7" s="14">
        <v>24568</v>
      </c>
      <c r="C7" s="14">
        <v>2260.748</v>
      </c>
      <c r="D7" s="16">
        <f t="shared" si="0"/>
        <v>9.2020026050146537</v>
      </c>
    </row>
    <row r="8" spans="1:4" ht="15.75" x14ac:dyDescent="0.25">
      <c r="A8" s="7" t="s">
        <v>5</v>
      </c>
      <c r="B8" s="14">
        <v>150032</v>
      </c>
      <c r="C8" s="14">
        <v>6173.5796</v>
      </c>
      <c r="D8" s="16">
        <f t="shared" si="0"/>
        <v>4.1148419003945831</v>
      </c>
    </row>
    <row r="9" spans="1:4" ht="15.75" x14ac:dyDescent="0.25">
      <c r="A9" s="7" t="s">
        <v>6</v>
      </c>
      <c r="B9" s="14">
        <v>8938</v>
      </c>
      <c r="C9" s="14">
        <v>723.55469000000005</v>
      </c>
      <c r="D9" s="16"/>
    </row>
    <row r="10" spans="1:4" ht="15.75" x14ac:dyDescent="0.25">
      <c r="A10" s="7" t="s">
        <v>28</v>
      </c>
      <c r="B10" s="14">
        <v>2056</v>
      </c>
      <c r="C10" s="14">
        <v>6.8470000000000003E-2</v>
      </c>
      <c r="D10" s="16">
        <f t="shared" si="0"/>
        <v>3.330252918287938E-3</v>
      </c>
    </row>
    <row r="11" spans="1:4" ht="15.75" x14ac:dyDescent="0.25">
      <c r="A11" s="7" t="s">
        <v>7</v>
      </c>
      <c r="B11" s="14">
        <v>9494</v>
      </c>
      <c r="C11" s="14">
        <v>678.01243999999997</v>
      </c>
      <c r="D11" s="16">
        <f t="shared" si="0"/>
        <v>7.1414834632399407</v>
      </c>
    </row>
    <row r="12" spans="1:4" ht="31.5" x14ac:dyDescent="0.25">
      <c r="A12" s="7" t="s">
        <v>8</v>
      </c>
      <c r="B12" s="14">
        <v>56244</v>
      </c>
      <c r="C12" s="14">
        <v>3537.2945599999998</v>
      </c>
      <c r="D12" s="16">
        <f t="shared" si="0"/>
        <v>6.2891945096365838</v>
      </c>
    </row>
    <row r="13" spans="1:4" ht="15.75" x14ac:dyDescent="0.25">
      <c r="A13" s="7" t="s">
        <v>9</v>
      </c>
      <c r="B13" s="14">
        <v>5000</v>
      </c>
      <c r="C13" s="14">
        <v>30.891929999999999</v>
      </c>
      <c r="D13" s="16">
        <f t="shared" si="0"/>
        <v>0.61783860000000002</v>
      </c>
    </row>
    <row r="14" spans="1:4" ht="15.75" x14ac:dyDescent="0.25">
      <c r="A14" s="7" t="s">
        <v>29</v>
      </c>
      <c r="B14" s="14">
        <v>560</v>
      </c>
      <c r="C14" s="14">
        <v>1501.4548299999999</v>
      </c>
      <c r="D14" s="16">
        <f t="shared" si="0"/>
        <v>268.11693392857143</v>
      </c>
    </row>
    <row r="15" spans="1:4" ht="15.75" x14ac:dyDescent="0.25">
      <c r="A15" s="7" t="s">
        <v>10</v>
      </c>
      <c r="B15" s="14">
        <v>10293</v>
      </c>
      <c r="C15" s="14">
        <v>1530.3344</v>
      </c>
      <c r="D15" s="16">
        <f t="shared" si="0"/>
        <v>14.867719809579324</v>
      </c>
    </row>
    <row r="16" spans="1:4" ht="15.75" x14ac:dyDescent="0.25">
      <c r="A16" s="7" t="s">
        <v>11</v>
      </c>
      <c r="B16" s="14">
        <v>1529</v>
      </c>
      <c r="C16" s="14">
        <v>162.37611000000001</v>
      </c>
      <c r="D16" s="16">
        <f t="shared" si="0"/>
        <v>10.619758665794638</v>
      </c>
    </row>
    <row r="17" spans="1:4" ht="15.75" x14ac:dyDescent="0.25">
      <c r="A17" s="7" t="s">
        <v>12</v>
      </c>
      <c r="B17" s="14">
        <v>0</v>
      </c>
      <c r="C17" s="14">
        <v>0</v>
      </c>
      <c r="D17" s="16">
        <v>0</v>
      </c>
    </row>
    <row r="18" spans="1:4" s="6" customFormat="1" ht="15.75" x14ac:dyDescent="0.25">
      <c r="A18" s="5" t="s">
        <v>13</v>
      </c>
      <c r="B18" s="14">
        <v>1254133.1110700001</v>
      </c>
      <c r="C18" s="14">
        <v>66819.053839999993</v>
      </c>
      <c r="D18" s="16">
        <f t="shared" si="0"/>
        <v>5.3279076399626657</v>
      </c>
    </row>
    <row r="19" spans="1:4" s="6" customFormat="1" ht="15.75" x14ac:dyDescent="0.25">
      <c r="A19" s="5" t="s">
        <v>14</v>
      </c>
      <c r="B19" s="15">
        <f>B18+B5</f>
        <v>1968598.1110700001</v>
      </c>
      <c r="C19" s="15">
        <f>C18+C5</f>
        <v>103400.60859999999</v>
      </c>
      <c r="D19" s="17">
        <f>C19/B19*100</f>
        <v>5.2524996350727093</v>
      </c>
    </row>
    <row r="20" spans="1:4" ht="15.75" x14ac:dyDescent="0.25">
      <c r="A20" s="7"/>
      <c r="B20" s="12"/>
      <c r="C20" s="12"/>
      <c r="D20" s="16"/>
    </row>
    <row r="21" spans="1:4" s="6" customFormat="1" ht="15.75" x14ac:dyDescent="0.25">
      <c r="A21" s="5" t="s">
        <v>15</v>
      </c>
      <c r="B21" s="11"/>
      <c r="C21" s="11"/>
      <c r="D21" s="16"/>
    </row>
    <row r="22" spans="1:4" s="6" customFormat="1" ht="15.75" x14ac:dyDescent="0.25">
      <c r="A22" s="5" t="s">
        <v>16</v>
      </c>
      <c r="B22" s="11">
        <f>B23+B24+B26+B27+B25</f>
        <v>133066.40000000002</v>
      </c>
      <c r="C22" s="11">
        <f>C23+C24+C26+C27+C25</f>
        <v>2334.4586099999997</v>
      </c>
      <c r="D22" s="17">
        <f t="shared" ref="D22:D29" si="1">C22/B22*100</f>
        <v>1.7543561785694957</v>
      </c>
    </row>
    <row r="23" spans="1:4" ht="47.25" x14ac:dyDescent="0.25">
      <c r="A23" s="7" t="s">
        <v>30</v>
      </c>
      <c r="B23" s="12">
        <v>4627</v>
      </c>
      <c r="C23" s="12">
        <v>52.58907</v>
      </c>
      <c r="D23" s="18">
        <f t="shared" si="1"/>
        <v>1.1365694834666091</v>
      </c>
    </row>
    <row r="24" spans="1:4" ht="47.25" x14ac:dyDescent="0.25">
      <c r="A24" s="7" t="s">
        <v>31</v>
      </c>
      <c r="B24" s="12">
        <v>100428</v>
      </c>
      <c r="C24" s="12">
        <v>1586.33044</v>
      </c>
      <c r="D24" s="18">
        <f t="shared" si="1"/>
        <v>1.5795698809097063</v>
      </c>
    </row>
    <row r="25" spans="1:4" ht="15.75" x14ac:dyDescent="0.25">
      <c r="A25" s="7" t="s">
        <v>60</v>
      </c>
      <c r="B25" s="12">
        <v>377.7</v>
      </c>
      <c r="C25" s="12"/>
      <c r="D25" s="18">
        <f t="shared" si="1"/>
        <v>0</v>
      </c>
    </row>
    <row r="26" spans="1:4" ht="15.75" x14ac:dyDescent="0.25">
      <c r="A26" s="7" t="s">
        <v>32</v>
      </c>
      <c r="B26" s="12">
        <v>1000</v>
      </c>
      <c r="C26" s="12"/>
      <c r="D26" s="18">
        <f t="shared" si="1"/>
        <v>0</v>
      </c>
    </row>
    <row r="27" spans="1:4" ht="15.75" x14ac:dyDescent="0.25">
      <c r="A27" s="7" t="s">
        <v>33</v>
      </c>
      <c r="B27" s="12">
        <v>26633.7</v>
      </c>
      <c r="C27" s="12">
        <v>695.53909999999996</v>
      </c>
      <c r="D27" s="18">
        <f t="shared" si="1"/>
        <v>2.6115000919887206</v>
      </c>
    </row>
    <row r="28" spans="1:4" s="6" customFormat="1" ht="15.75" x14ac:dyDescent="0.25">
      <c r="A28" s="5" t="s">
        <v>17</v>
      </c>
      <c r="B28" s="11">
        <f>B29</f>
        <v>2324.6999999999998</v>
      </c>
      <c r="C28" s="11">
        <f>C29</f>
        <v>0</v>
      </c>
      <c r="D28" s="17">
        <f t="shared" si="1"/>
        <v>0</v>
      </c>
    </row>
    <row r="29" spans="1:4" ht="15.75" x14ac:dyDescent="0.25">
      <c r="A29" s="7" t="s">
        <v>34</v>
      </c>
      <c r="B29" s="12">
        <v>2324.6999999999998</v>
      </c>
      <c r="C29" s="12">
        <v>0</v>
      </c>
      <c r="D29" s="17">
        <f t="shared" si="1"/>
        <v>0</v>
      </c>
    </row>
    <row r="30" spans="1:4" s="6" customFormat="1" ht="15.75" x14ac:dyDescent="0.25">
      <c r="A30" s="5" t="s">
        <v>18</v>
      </c>
      <c r="B30" s="11">
        <f>B31</f>
        <v>5225</v>
      </c>
      <c r="C30" s="11">
        <f>C31</f>
        <v>88.117540000000005</v>
      </c>
      <c r="D30" s="17">
        <f>C30/B30*100</f>
        <v>1.6864600956937801</v>
      </c>
    </row>
    <row r="31" spans="1:4" ht="31.5" x14ac:dyDescent="0.25">
      <c r="A31" s="7" t="s">
        <v>63</v>
      </c>
      <c r="B31" s="12">
        <v>5225</v>
      </c>
      <c r="C31" s="12">
        <v>88.117540000000005</v>
      </c>
      <c r="D31" s="16">
        <f t="shared" ref="D31:D62" si="2">C31/B31*100</f>
        <v>1.6864600956937801</v>
      </c>
    </row>
    <row r="32" spans="1:4" s="6" customFormat="1" ht="15.75" x14ac:dyDescent="0.25">
      <c r="A32" s="5" t="s">
        <v>19</v>
      </c>
      <c r="B32" s="11">
        <f>SUM(B33:B36)</f>
        <v>118250.53</v>
      </c>
      <c r="C32" s="11">
        <f>SUM(C33:C36)</f>
        <v>2875.46</v>
      </c>
      <c r="D32" s="17">
        <f>C32/B32*100</f>
        <v>2.4316677481276407</v>
      </c>
    </row>
    <row r="33" spans="1:4" ht="15.75" x14ac:dyDescent="0.25">
      <c r="A33" s="7" t="s">
        <v>35</v>
      </c>
      <c r="B33" s="12">
        <v>8755.2999999999993</v>
      </c>
      <c r="C33" s="12">
        <v>742</v>
      </c>
      <c r="D33" s="16">
        <f t="shared" si="2"/>
        <v>8.4748666521992391</v>
      </c>
    </row>
    <row r="34" spans="1:4" ht="15.75" x14ac:dyDescent="0.25">
      <c r="A34" s="7" t="s">
        <v>36</v>
      </c>
      <c r="B34" s="12">
        <v>11500</v>
      </c>
      <c r="C34" s="12"/>
      <c r="D34" s="16">
        <f t="shared" si="2"/>
        <v>0</v>
      </c>
    </row>
    <row r="35" spans="1:4" ht="15.75" x14ac:dyDescent="0.25">
      <c r="A35" s="7" t="s">
        <v>37</v>
      </c>
      <c r="B35" s="12">
        <v>84358</v>
      </c>
      <c r="C35" s="12">
        <v>1713.46</v>
      </c>
      <c r="D35" s="16">
        <f t="shared" si="2"/>
        <v>2.0311766518883805</v>
      </c>
    </row>
    <row r="36" spans="1:4" ht="15.75" x14ac:dyDescent="0.25">
      <c r="A36" s="7" t="s">
        <v>38</v>
      </c>
      <c r="B36" s="12">
        <v>13637.23</v>
      </c>
      <c r="C36" s="12">
        <v>420</v>
      </c>
      <c r="D36" s="16">
        <f t="shared" si="2"/>
        <v>3.0798043297649156</v>
      </c>
    </row>
    <row r="37" spans="1:4" s="6" customFormat="1" ht="15.75" x14ac:dyDescent="0.25">
      <c r="A37" s="5" t="s">
        <v>20</v>
      </c>
      <c r="B37" s="11">
        <f>B38+B39+B40+B41</f>
        <v>60199.044419999998</v>
      </c>
      <c r="C37" s="11">
        <f>C38+C39+C40+C41</f>
        <v>121.08011</v>
      </c>
      <c r="D37" s="17">
        <f>C37/B37*100</f>
        <v>0.20113294349864036</v>
      </c>
    </row>
    <row r="38" spans="1:4" ht="15.75" x14ac:dyDescent="0.25">
      <c r="A38" s="7" t="s">
        <v>39</v>
      </c>
      <c r="B38" s="12">
        <v>4401.2235000000001</v>
      </c>
      <c r="C38" s="12">
        <v>121.08011</v>
      </c>
      <c r="D38" s="16">
        <f t="shared" si="2"/>
        <v>2.7510557007613907</v>
      </c>
    </row>
    <row r="39" spans="1:4" ht="15.75" x14ac:dyDescent="0.25">
      <c r="A39" s="7" t="s">
        <v>40</v>
      </c>
      <c r="B39" s="12">
        <v>12064.680920000001</v>
      </c>
      <c r="C39" s="12"/>
      <c r="D39" s="16">
        <f t="shared" si="2"/>
        <v>0</v>
      </c>
    </row>
    <row r="40" spans="1:4" ht="15.75" x14ac:dyDescent="0.25">
      <c r="A40" s="7" t="s">
        <v>41</v>
      </c>
      <c r="B40" s="12">
        <v>35633.14</v>
      </c>
      <c r="C40" s="12"/>
      <c r="D40" s="16">
        <f t="shared" si="2"/>
        <v>0</v>
      </c>
    </row>
    <row r="41" spans="1:4" ht="15.75" x14ac:dyDescent="0.25">
      <c r="A41" s="7" t="s">
        <v>42</v>
      </c>
      <c r="B41" s="12">
        <v>8100</v>
      </c>
      <c r="C41" s="12"/>
      <c r="D41" s="16">
        <f t="shared" si="2"/>
        <v>0</v>
      </c>
    </row>
    <row r="42" spans="1:4" s="6" customFormat="1" ht="15.75" x14ac:dyDescent="0.25">
      <c r="A42" s="5" t="s">
        <v>61</v>
      </c>
      <c r="B42" s="11">
        <f>B43</f>
        <v>2000</v>
      </c>
      <c r="C42" s="11">
        <f t="shared" ref="C42:D42" si="3">C43</f>
        <v>0</v>
      </c>
      <c r="D42" s="11">
        <f t="shared" si="3"/>
        <v>0</v>
      </c>
    </row>
    <row r="43" spans="1:4" ht="15.75" x14ac:dyDescent="0.25">
      <c r="A43" s="7" t="s">
        <v>62</v>
      </c>
      <c r="B43" s="12">
        <v>2000</v>
      </c>
      <c r="C43" s="12"/>
      <c r="D43" s="16"/>
    </row>
    <row r="44" spans="1:4" s="6" customFormat="1" ht="15.75" x14ac:dyDescent="0.25">
      <c r="A44" s="5" t="s">
        <v>21</v>
      </c>
      <c r="B44" s="11">
        <f>SUM(B45:B49)</f>
        <v>1336705.8924000002</v>
      </c>
      <c r="C44" s="11">
        <f>SUM(C45:C49)</f>
        <v>127887.33949</v>
      </c>
      <c r="D44" s="17">
        <f>C44/B44*100</f>
        <v>9.5673506204407879</v>
      </c>
    </row>
    <row r="45" spans="1:4" ht="15.75" x14ac:dyDescent="0.25">
      <c r="A45" s="7" t="s">
        <v>43</v>
      </c>
      <c r="B45" s="12">
        <v>423361.5</v>
      </c>
      <c r="C45" s="12">
        <v>48096.446000000004</v>
      </c>
      <c r="D45" s="16">
        <f t="shared" si="2"/>
        <v>11.360609313789753</v>
      </c>
    </row>
    <row r="46" spans="1:4" ht="15.75" x14ac:dyDescent="0.25">
      <c r="A46" s="7" t="s">
        <v>44</v>
      </c>
      <c r="B46" s="12">
        <v>696822.06943000003</v>
      </c>
      <c r="C46" s="12">
        <v>64052.874980000001</v>
      </c>
      <c r="D46" s="16">
        <f t="shared" si="2"/>
        <v>9.1921421249466473</v>
      </c>
    </row>
    <row r="47" spans="1:4" ht="15.75" x14ac:dyDescent="0.25">
      <c r="A47" s="7" t="s">
        <v>59</v>
      </c>
      <c r="B47" s="12">
        <v>142022.22297</v>
      </c>
      <c r="C47" s="12">
        <v>13820.403329999999</v>
      </c>
      <c r="D47" s="16">
        <f t="shared" si="2"/>
        <v>9.7311554776320772</v>
      </c>
    </row>
    <row r="48" spans="1:4" ht="15.75" x14ac:dyDescent="0.25">
      <c r="A48" s="7" t="s">
        <v>46</v>
      </c>
      <c r="B48" s="12">
        <v>33221.1</v>
      </c>
      <c r="C48" s="12">
        <v>1302.75</v>
      </c>
      <c r="D48" s="16">
        <f t="shared" si="2"/>
        <v>3.9214535340491437</v>
      </c>
    </row>
    <row r="49" spans="1:4" ht="15.75" x14ac:dyDescent="0.25">
      <c r="A49" s="8" t="s">
        <v>45</v>
      </c>
      <c r="B49" s="12">
        <v>41279</v>
      </c>
      <c r="C49" s="12">
        <v>614.86518000000001</v>
      </c>
      <c r="D49" s="16">
        <f t="shared" si="2"/>
        <v>1.4895350662564499</v>
      </c>
    </row>
    <row r="50" spans="1:4" s="6" customFormat="1" ht="15.75" x14ac:dyDescent="0.25">
      <c r="A50" s="5" t="s">
        <v>22</v>
      </c>
      <c r="B50" s="11">
        <f>B51</f>
        <v>102689.71756999999</v>
      </c>
      <c r="C50" s="11">
        <f>C51</f>
        <v>5667.58</v>
      </c>
      <c r="D50" s="17">
        <f>C50/B50*100</f>
        <v>5.5191309647303379</v>
      </c>
    </row>
    <row r="51" spans="1:4" ht="15.75" x14ac:dyDescent="0.25">
      <c r="A51" s="7" t="s">
        <v>47</v>
      </c>
      <c r="B51" s="12">
        <v>102689.71756999999</v>
      </c>
      <c r="C51" s="12">
        <v>5667.58</v>
      </c>
      <c r="D51" s="16">
        <f t="shared" si="2"/>
        <v>5.5191309647303379</v>
      </c>
    </row>
    <row r="52" spans="1:4" s="6" customFormat="1" ht="15.75" x14ac:dyDescent="0.25">
      <c r="A52" s="5" t="s">
        <v>56</v>
      </c>
      <c r="B52" s="11">
        <f>B53+B54+B55</f>
        <v>136855.55340999999</v>
      </c>
      <c r="C52" s="11">
        <f>C53+C54+C55</f>
        <v>152.76926</v>
      </c>
      <c r="D52" s="17">
        <f>C52/B52*100</f>
        <v>0.11162810437244353</v>
      </c>
    </row>
    <row r="53" spans="1:4" ht="15.75" x14ac:dyDescent="0.25">
      <c r="A53" s="7" t="s">
        <v>48</v>
      </c>
      <c r="B53" s="12">
        <v>2700</v>
      </c>
      <c r="C53" s="12">
        <v>147.89886000000001</v>
      </c>
      <c r="D53" s="16">
        <f t="shared" si="2"/>
        <v>5.4777355555555562</v>
      </c>
    </row>
    <row r="54" spans="1:4" ht="15.75" x14ac:dyDescent="0.25">
      <c r="A54" s="7" t="s">
        <v>49</v>
      </c>
      <c r="B54" s="12">
        <v>3798.7</v>
      </c>
      <c r="C54" s="12"/>
      <c r="D54" s="16">
        <f t="shared" si="2"/>
        <v>0</v>
      </c>
    </row>
    <row r="55" spans="1:4" ht="15.75" x14ac:dyDescent="0.25">
      <c r="A55" s="7" t="s">
        <v>50</v>
      </c>
      <c r="B55" s="12">
        <v>130356.85341</v>
      </c>
      <c r="C55" s="12">
        <v>4.8704000000000001</v>
      </c>
      <c r="D55" s="16">
        <f t="shared" si="2"/>
        <v>3.7362055562062072E-3</v>
      </c>
    </row>
    <row r="56" spans="1:4" s="6" customFormat="1" ht="15.75" x14ac:dyDescent="0.25">
      <c r="A56" s="5" t="s">
        <v>23</v>
      </c>
      <c r="B56" s="11">
        <f>B57</f>
        <v>50196</v>
      </c>
      <c r="C56" s="11">
        <f t="shared" ref="C56:D56" si="4">C57</f>
        <v>3149.2</v>
      </c>
      <c r="D56" s="11">
        <f t="shared" si="4"/>
        <v>6.2738066778229333</v>
      </c>
    </row>
    <row r="57" spans="1:4" ht="15.75" x14ac:dyDescent="0.25">
      <c r="A57" s="7" t="s">
        <v>51</v>
      </c>
      <c r="B57" s="12">
        <v>50196</v>
      </c>
      <c r="C57" s="12">
        <v>3149.2</v>
      </c>
      <c r="D57" s="16">
        <f t="shared" si="2"/>
        <v>6.2738066778229333</v>
      </c>
    </row>
    <row r="58" spans="1:4" s="6" customFormat="1" ht="15.75" x14ac:dyDescent="0.25">
      <c r="A58" s="5" t="s">
        <v>24</v>
      </c>
      <c r="B58" s="11">
        <f>B59+B60</f>
        <v>4777</v>
      </c>
      <c r="C58" s="11">
        <f>C59+C60</f>
        <v>0</v>
      </c>
      <c r="D58" s="16">
        <f t="shared" si="2"/>
        <v>0</v>
      </c>
    </row>
    <row r="59" spans="1:4" ht="15.75" x14ac:dyDescent="0.25">
      <c r="A59" s="7" t="s">
        <v>52</v>
      </c>
      <c r="B59" s="12">
        <v>3670</v>
      </c>
      <c r="C59" s="12"/>
      <c r="D59" s="16">
        <f t="shared" si="2"/>
        <v>0</v>
      </c>
    </row>
    <row r="60" spans="1:4" ht="15.75" x14ac:dyDescent="0.25">
      <c r="A60" s="7" t="s">
        <v>53</v>
      </c>
      <c r="B60" s="12">
        <v>1107</v>
      </c>
      <c r="C60" s="12"/>
      <c r="D60" s="16">
        <f t="shared" si="2"/>
        <v>0</v>
      </c>
    </row>
    <row r="61" spans="1:4" s="6" customFormat="1" ht="31.5" x14ac:dyDescent="0.25">
      <c r="A61" s="5" t="s">
        <v>55</v>
      </c>
      <c r="B61" s="11">
        <f>B62+B63</f>
        <v>73890</v>
      </c>
      <c r="C61" s="11">
        <f>C62+C63</f>
        <v>6448.4</v>
      </c>
      <c r="D61" s="17">
        <f>C61/B61*100</f>
        <v>8.7270266612532144</v>
      </c>
    </row>
    <row r="62" spans="1:4" s="6" customFormat="1" ht="31.5" x14ac:dyDescent="0.25">
      <c r="A62" s="7" t="s">
        <v>54</v>
      </c>
      <c r="B62" s="12">
        <v>73890</v>
      </c>
      <c r="C62" s="12">
        <v>6448.4</v>
      </c>
      <c r="D62" s="16">
        <f t="shared" si="2"/>
        <v>8.7270266612532144</v>
      </c>
    </row>
    <row r="63" spans="1:4" s="6" customFormat="1" ht="15.75" x14ac:dyDescent="0.25">
      <c r="A63" s="7" t="s">
        <v>57</v>
      </c>
      <c r="B63" s="12"/>
      <c r="C63" s="12"/>
      <c r="D63" s="16"/>
    </row>
    <row r="64" spans="1:4" ht="15.75" x14ac:dyDescent="0.25">
      <c r="A64" s="5" t="s">
        <v>25</v>
      </c>
      <c r="B64" s="11">
        <f>B61+B58+B56+B52+B50+B44+B37+B32+B30+B28+B22+B42</f>
        <v>2026179.8378000003</v>
      </c>
      <c r="C64" s="11">
        <f>C61+C58+C56+C52+C50+C44+C37+C32+C30+C28+C22+C42</f>
        <v>148724.40501000002</v>
      </c>
      <c r="D64" s="17">
        <f>C64/B64*100</f>
        <v>7.3401384336882476</v>
      </c>
    </row>
    <row r="65" spans="1:4" ht="15.75" x14ac:dyDescent="0.25">
      <c r="A65" s="5" t="s">
        <v>26</v>
      </c>
      <c r="B65" s="11">
        <f>B19-B64</f>
        <v>-57581.726730000228</v>
      </c>
      <c r="C65" s="11">
        <f>C19-C64</f>
        <v>-45323.796410000024</v>
      </c>
      <c r="D65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2022-02-08T05:04:02Z</dcterms:modified>
</cp:coreProperties>
</file>