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21B6124-9F4F-4FD2-A150-33A444D3DE37}" xr6:coauthVersionLast="45" xr6:coauthVersionMax="45" xr10:uidLastSave="{00000000-0000-0000-0000-000000000000}"/>
  <bookViews>
    <workbookView xWindow="1170" yWindow="1170" windowWidth="18270" windowHeight="13500" xr2:uid="{00000000-000D-0000-FFFF-FFFF00000000}"/>
  </bookViews>
  <sheets>
    <sheet name="район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3" l="1"/>
  <c r="C23" i="3" l="1"/>
  <c r="B23" i="3"/>
  <c r="C58" i="3" l="1"/>
  <c r="B58" i="3"/>
  <c r="D43" i="3" l="1"/>
  <c r="D24" i="3" l="1"/>
  <c r="D25" i="3"/>
  <c r="D27" i="3"/>
  <c r="D28" i="3"/>
  <c r="D29" i="3"/>
  <c r="D31" i="3"/>
  <c r="D23" i="3"/>
  <c r="C44" i="3"/>
  <c r="D44" i="3"/>
  <c r="B44" i="3"/>
  <c r="D19" i="3" l="1"/>
  <c r="D17" i="3"/>
  <c r="D16" i="3"/>
  <c r="D15" i="3"/>
  <c r="D14" i="3"/>
  <c r="D13" i="3"/>
  <c r="D11" i="3"/>
  <c r="D10" i="3"/>
  <c r="D8" i="3"/>
  <c r="D7" i="3"/>
  <c r="D6" i="3"/>
  <c r="D33" i="3"/>
  <c r="D38" i="3"/>
  <c r="D37" i="3"/>
  <c r="D36" i="3"/>
  <c r="D35" i="3"/>
  <c r="D42" i="3"/>
  <c r="D41" i="3"/>
  <c r="D40" i="3"/>
  <c r="D51" i="3"/>
  <c r="D50" i="3"/>
  <c r="D49" i="3"/>
  <c r="D48" i="3"/>
  <c r="D47" i="3"/>
  <c r="D53" i="3"/>
  <c r="D57" i="3"/>
  <c r="D56" i="3"/>
  <c r="D55" i="3"/>
  <c r="D62" i="3"/>
  <c r="D61" i="3"/>
  <c r="D59" i="3"/>
  <c r="D58" i="3" s="1"/>
  <c r="B5" i="3"/>
  <c r="C46" i="3"/>
  <c r="B46" i="3"/>
  <c r="C34" i="3"/>
  <c r="B34" i="3"/>
  <c r="D34" i="3" l="1"/>
  <c r="D46" i="3"/>
  <c r="D5" i="3"/>
  <c r="C20" i="3"/>
  <c r="B20" i="3"/>
  <c r="C63" i="3"/>
  <c r="B63" i="3"/>
  <c r="D64" i="3"/>
  <c r="B39" i="3"/>
  <c r="C30" i="3"/>
  <c r="B30" i="3"/>
  <c r="C60" i="3"/>
  <c r="B60" i="3"/>
  <c r="C54" i="3"/>
  <c r="B54" i="3"/>
  <c r="C52" i="3"/>
  <c r="B52" i="3"/>
  <c r="C39" i="3"/>
  <c r="C32" i="3"/>
  <c r="B32" i="3"/>
  <c r="D30" i="3" l="1"/>
  <c r="B66" i="3"/>
  <c r="B67" i="3" s="1"/>
  <c r="C66" i="3"/>
  <c r="C67" i="3" s="1"/>
  <c r="D60" i="3"/>
  <c r="D32" i="3"/>
  <c r="D39" i="3"/>
  <c r="D63" i="3"/>
  <c r="D54" i="3"/>
  <c r="D52" i="3"/>
  <c r="D20" i="3"/>
  <c r="D66" i="3" l="1"/>
</calcChain>
</file>

<file path=xl/sharedStrings.xml><?xml version="1.0" encoding="utf-8"?>
<sst xmlns="http://schemas.openxmlformats.org/spreadsheetml/2006/main" count="69" uniqueCount="69">
  <si>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</si>
  <si>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</si>
  <si>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</si>
  <si>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</si>
  <si>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</si>
  <si>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</si>
  <si>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</si>
  <si>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</si>
  <si>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</si>
  <si>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</si>
  <si>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</si>
  <si>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</si>
  <si>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</si>
  <si>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</si>
  <si>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</si>
  <si>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</si>
  <si>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</si>
  <si>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</si>
  <si>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</si>
  <si>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</si>
  <si>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</si>
  <si>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</si>
  <si>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</si>
  <si>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</si>
  <si>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</si>
  <si>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</si>
  <si>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</si>
  <si>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</si>
  <si>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</si>
  <si>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</si>
  <si>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</si>
  <si>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</si>
  <si>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</si>
  <si>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</si>
  <si>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</si>
  <si>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</si>
  <si>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</si>
  <si>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</si>
  <si>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</si>
  <si>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</si>
  <si>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</si>
  <si>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</si>
  <si>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</si>
  <si>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</si>
  <si>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</si>
  <si>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</si>
  <si>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</si>
  <si>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</si>
  <si>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</si>
  <si>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</si>
  <si>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</si>
  <si>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</si>
  <si>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</si>
  <si>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</si>
  <si>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</si>
  <si>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</si>
  <si>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</si>
  <si>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</si>
  <si>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</si>
  <si>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</si>
  <si>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</si>
  <si>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</si>
  <si>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</si>
  <si>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2023 год</t>
  </si>
  <si>
    <t>Отчет за текущий период 2023 года</t>
  </si>
  <si>
    <t>Задолженность и перерасчеты по отмененным налогам, сборам и иным обязательным платежам</t>
  </si>
  <si>
    <t>0105 - Судебная система</t>
  </si>
  <si>
    <t>0107 - Обеспечение проведения выборов и референдумов</t>
  </si>
  <si>
    <t>Отчет об исполнении  бюджета муниципального  района Мелеузовский район Республики Башкортостан за март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</si>
</sst>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0"/>
    <numFmt numFmtId="166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165" fontId="2" fillId="0" borderId="0" xfId="0" applyNumberFormat="1" applyFont="1" applyFill="1"/>
    <xf numFmtId="166" fontId="2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topLeftCell="A44" zoomScaleNormal="100" workbookViewId="0">
      <selection activeCell="B48" sqref="B48"/>
    </sheetView>
  </sheetViews>
  <sheetFormatPr defaultColWidth="9.140625" defaultRowHeight="15" x14ac:dyDescent="0.25"/>
  <cols>
    <col min="1" max="1" width="84.140625" style="2" customWidth="1"/>
    <col min="2" max="2" width="22.5703125" style="1" customWidth="1"/>
    <col min="3" max="3" width="17.42578125" style="1" customWidth="1"/>
    <col min="4" max="4" width="15.140625" style="1" customWidth="1"/>
    <col min="5" max="5" width="9.140625" style="1"/>
    <col min="6" max="6" width="14.85546875" style="1" bestFit="1" customWidth="1"/>
    <col min="7" max="16384" width="9.140625" style="1"/>
  </cols>
  <sheetData>
    <row r="1" spans="1:6" ht="39" customHeight="1" x14ac:dyDescent="0.25">
      <c r="A1" s="21" t="s">
        <v>68</v>
      </c>
      <c r="B1" s="21"/>
      <c r="C1" s="21"/>
      <c r="D1" s="21"/>
    </row>
    <row r="2" spans="1:6" x14ac:dyDescent="0.25">
      <c r="D2" s="3" t="s">
        <v>27</v>
      </c>
    </row>
    <row r="3" spans="1:6" ht="57" x14ac:dyDescent="0.25">
      <c r="A3" s="9" t="s">
        <v>0</v>
      </c>
      <c r="B3" s="10" t="s">
        <v>63</v>
      </c>
      <c r="C3" s="10" t="s">
        <v>64</v>
      </c>
      <c r="D3" s="10" t="s">
        <v>1</v>
      </c>
    </row>
    <row r="4" spans="1:6" s="6" customFormat="1" ht="15.75" x14ac:dyDescent="0.25">
      <c r="A4" s="5" t="s">
        <v>2</v>
      </c>
      <c r="B4" s="4"/>
      <c r="C4" s="4"/>
      <c r="D4" s="16"/>
    </row>
    <row r="5" spans="1:6" s="6" customFormat="1" ht="15.75" x14ac:dyDescent="0.25">
      <c r="A5" s="5" t="s">
        <v>3</v>
      </c>
      <c r="B5" s="13">
        <f>SUM(B6:B18)</f>
        <v>744691.5</v>
      </c>
      <c r="C5" s="13">
        <f>SUM(C6:C18)</f>
        <v>168495.80599999998</v>
      </c>
      <c r="D5" s="17">
        <f>C5/B5*100</f>
        <v>22.626256107394806</v>
      </c>
      <c r="E5" s="20"/>
      <c r="F5" s="19"/>
    </row>
    <row r="6" spans="1:6" ht="15.75" x14ac:dyDescent="0.25">
      <c r="A6" s="7" t="s">
        <v>4</v>
      </c>
      <c r="B6" s="14">
        <v>439564</v>
      </c>
      <c r="C6" s="14">
        <v>67591.089099999997</v>
      </c>
      <c r="D6" s="16">
        <f t="shared" ref="D6:D19" si="0">C6/B6*100</f>
        <v>15.376848217779434</v>
      </c>
    </row>
    <row r="7" spans="1:6" ht="31.5" x14ac:dyDescent="0.25">
      <c r="A7" s="7" t="s">
        <v>58</v>
      </c>
      <c r="B7" s="14">
        <v>24917</v>
      </c>
      <c r="C7" s="14">
        <v>6873.1063400000003</v>
      </c>
      <c r="D7" s="16">
        <f t="shared" si="0"/>
        <v>27.584004254123691</v>
      </c>
    </row>
    <row r="8" spans="1:6" ht="15.75" x14ac:dyDescent="0.25">
      <c r="A8" s="7" t="s">
        <v>5</v>
      </c>
      <c r="B8" s="14">
        <v>175400</v>
      </c>
      <c r="C8" s="14">
        <v>35076.101999999999</v>
      </c>
      <c r="D8" s="16">
        <f t="shared" si="0"/>
        <v>19.997777651083236</v>
      </c>
    </row>
    <row r="9" spans="1:6" ht="15.75" x14ac:dyDescent="0.25">
      <c r="A9" s="7" t="s">
        <v>6</v>
      </c>
      <c r="B9" s="14">
        <v>8500</v>
      </c>
      <c r="C9" s="14">
        <v>27966.30157</v>
      </c>
      <c r="D9" s="16"/>
    </row>
    <row r="10" spans="1:6" ht="15.75" x14ac:dyDescent="0.25">
      <c r="A10" s="7" t="s">
        <v>28</v>
      </c>
      <c r="B10" s="14">
        <v>2400</v>
      </c>
      <c r="C10" s="14">
        <v>160.07898</v>
      </c>
      <c r="D10" s="16">
        <f t="shared" si="0"/>
        <v>6.6699574999999998</v>
      </c>
    </row>
    <row r="11" spans="1:6" ht="15.75" x14ac:dyDescent="0.25">
      <c r="A11" s="7" t="s">
        <v>7</v>
      </c>
      <c r="B11" s="14">
        <v>10302</v>
      </c>
      <c r="C11" s="14">
        <v>2567.20919</v>
      </c>
      <c r="D11" s="16">
        <f t="shared" si="0"/>
        <v>24.919522325761989</v>
      </c>
    </row>
    <row r="12" spans="1:6" ht="32.25" customHeight="1" x14ac:dyDescent="0.25">
      <c r="A12" s="7" t="s">
        <v>65</v>
      </c>
      <c r="B12" s="14">
        <v>0</v>
      </c>
      <c r="C12" s="14">
        <v>-7.1999999999999995E-2</v>
      </c>
      <c r="D12" s="16">
        <v>0</v>
      </c>
    </row>
    <row r="13" spans="1:6" ht="31.5" x14ac:dyDescent="0.25">
      <c r="A13" s="7" t="s">
        <v>8</v>
      </c>
      <c r="B13" s="14">
        <v>65674</v>
      </c>
      <c r="C13" s="14">
        <v>17063.600640000001</v>
      </c>
      <c r="D13" s="16">
        <f t="shared" si="0"/>
        <v>25.982277065505379</v>
      </c>
    </row>
    <row r="14" spans="1:6" ht="15.75" x14ac:dyDescent="0.25">
      <c r="A14" s="7" t="s">
        <v>9</v>
      </c>
      <c r="B14" s="14">
        <v>3800</v>
      </c>
      <c r="C14" s="14">
        <v>2875.7628500000001</v>
      </c>
      <c r="D14" s="16">
        <f t="shared" si="0"/>
        <v>75.677969736842115</v>
      </c>
    </row>
    <row r="15" spans="1:6" ht="15.75" x14ac:dyDescent="0.25">
      <c r="A15" s="7" t="s">
        <v>29</v>
      </c>
      <c r="B15" s="14">
        <v>560</v>
      </c>
      <c r="C15" s="14">
        <v>5656.1111000000001</v>
      </c>
      <c r="D15" s="16">
        <f t="shared" si="0"/>
        <v>1010.0198392857143</v>
      </c>
    </row>
    <row r="16" spans="1:6" ht="15.75" x14ac:dyDescent="0.25">
      <c r="A16" s="7" t="s">
        <v>10</v>
      </c>
      <c r="B16" s="14">
        <v>10199</v>
      </c>
      <c r="C16" s="14">
        <v>2295.2308800000001</v>
      </c>
      <c r="D16" s="16">
        <f t="shared" si="0"/>
        <v>22.504469849985291</v>
      </c>
    </row>
    <row r="17" spans="1:5" ht="15.75" x14ac:dyDescent="0.25">
      <c r="A17" s="7" t="s">
        <v>11</v>
      </c>
      <c r="B17" s="14">
        <v>2007</v>
      </c>
      <c r="C17" s="14">
        <v>371.28534999999999</v>
      </c>
      <c r="D17" s="16">
        <f t="shared" si="0"/>
        <v>18.499519182859988</v>
      </c>
    </row>
    <row r="18" spans="1:5" ht="15.75" x14ac:dyDescent="0.25">
      <c r="A18" s="7" t="s">
        <v>12</v>
      </c>
      <c r="B18" s="14">
        <v>1368.5</v>
      </c>
      <c r="C18" s="14">
        <v>0</v>
      </c>
      <c r="D18" s="16">
        <v>0</v>
      </c>
    </row>
    <row r="19" spans="1:5" s="6" customFormat="1" ht="15.75" x14ac:dyDescent="0.25">
      <c r="A19" s="5" t="s">
        <v>13</v>
      </c>
      <c r="B19" s="14">
        <v>1415126.29516</v>
      </c>
      <c r="C19" s="14">
        <v>275605.52986000001</v>
      </c>
      <c r="D19" s="16">
        <f t="shared" si="0"/>
        <v>19.475684311896625</v>
      </c>
      <c r="E19" s="1"/>
    </row>
    <row r="20" spans="1:5" s="6" customFormat="1" ht="15.75" x14ac:dyDescent="0.25">
      <c r="A20" s="5" t="s">
        <v>14</v>
      </c>
      <c r="B20" s="15">
        <f>B19+B5</f>
        <v>2159817.7951600002</v>
      </c>
      <c r="C20" s="15">
        <f>C19+C5</f>
        <v>444101.33585999999</v>
      </c>
      <c r="D20" s="17">
        <f>C20/B20*100</f>
        <v>20.561981517848395</v>
      </c>
    </row>
    <row r="21" spans="1:5" ht="15.75" x14ac:dyDescent="0.25">
      <c r="A21" s="7"/>
      <c r="B21" s="12"/>
      <c r="C21" s="12"/>
      <c r="D21" s="16"/>
    </row>
    <row r="22" spans="1:5" s="6" customFormat="1" ht="15.75" x14ac:dyDescent="0.25">
      <c r="A22" s="5" t="s">
        <v>15</v>
      </c>
      <c r="B22" s="11"/>
      <c r="C22" s="11"/>
      <c r="D22" s="16"/>
    </row>
    <row r="23" spans="1:5" s="6" customFormat="1" ht="15.75" x14ac:dyDescent="0.25">
      <c r="A23" s="5" t="s">
        <v>16</v>
      </c>
      <c r="B23" s="11">
        <f>B24+B25+B26+B27+B28+B29</f>
        <v>172020.6</v>
      </c>
      <c r="C23" s="11">
        <f>C24+C25+C26+C27+C28+C29</f>
        <v>27961.536</v>
      </c>
      <c r="D23" s="17">
        <f t="shared" ref="D23:D31" si="1">C23/B23*100</f>
        <v>16.254760185698689</v>
      </c>
    </row>
    <row r="24" spans="1:5" ht="47.25" x14ac:dyDescent="0.25">
      <c r="A24" s="7" t="s">
        <v>30</v>
      </c>
      <c r="B24" s="12">
        <v>5436</v>
      </c>
      <c r="C24" s="12">
        <v>801.27041999999994</v>
      </c>
      <c r="D24" s="18">
        <f t="shared" si="1"/>
        <v>14.740073951434878</v>
      </c>
    </row>
    <row r="25" spans="1:5" ht="47.25" x14ac:dyDescent="0.25">
      <c r="A25" s="7" t="s">
        <v>31</v>
      </c>
      <c r="B25" s="12">
        <v>121217</v>
      </c>
      <c r="C25" s="12">
        <v>20251.69787</v>
      </c>
      <c r="D25" s="18">
        <f t="shared" si="1"/>
        <v>16.706978286873952</v>
      </c>
    </row>
    <row r="26" spans="1:5" ht="15.75" x14ac:dyDescent="0.25">
      <c r="A26" s="7" t="s">
        <v>66</v>
      </c>
      <c r="B26" s="12">
        <v>5.5</v>
      </c>
      <c r="C26" s="12"/>
      <c r="D26" s="18"/>
    </row>
    <row r="27" spans="1:5" ht="15.75" x14ac:dyDescent="0.25">
      <c r="A27" s="7" t="s">
        <v>67</v>
      </c>
      <c r="B27" s="12">
        <v>2400</v>
      </c>
      <c r="C27" s="12"/>
      <c r="D27" s="18">
        <f t="shared" si="1"/>
        <v>0</v>
      </c>
    </row>
    <row r="28" spans="1:5" ht="15.75" x14ac:dyDescent="0.25">
      <c r="A28" s="7" t="s">
        <v>32</v>
      </c>
      <c r="B28" s="12">
        <v>1000</v>
      </c>
      <c r="C28" s="12"/>
      <c r="D28" s="18">
        <f t="shared" si="1"/>
        <v>0</v>
      </c>
    </row>
    <row r="29" spans="1:5" ht="15.75" x14ac:dyDescent="0.25">
      <c r="A29" s="7" t="s">
        <v>33</v>
      </c>
      <c r="B29" s="12">
        <v>41962.1</v>
      </c>
      <c r="C29" s="12">
        <v>6908.5677100000003</v>
      </c>
      <c r="D29" s="18">
        <f t="shared" si="1"/>
        <v>16.46382738232834</v>
      </c>
    </row>
    <row r="30" spans="1:5" s="6" customFormat="1" ht="15.75" x14ac:dyDescent="0.25">
      <c r="A30" s="5" t="s">
        <v>17</v>
      </c>
      <c r="B30" s="11">
        <f>B31</f>
        <v>2837</v>
      </c>
      <c r="C30" s="11">
        <f>C31</f>
        <v>709.25</v>
      </c>
      <c r="D30" s="17">
        <f t="shared" si="1"/>
        <v>25</v>
      </c>
    </row>
    <row r="31" spans="1:5" ht="15.75" x14ac:dyDescent="0.25">
      <c r="A31" s="7" t="s">
        <v>34</v>
      </c>
      <c r="B31" s="12">
        <v>2837</v>
      </c>
      <c r="C31" s="12">
        <v>709.25</v>
      </c>
      <c r="D31" s="17">
        <f t="shared" si="1"/>
        <v>25</v>
      </c>
    </row>
    <row r="32" spans="1:5" s="6" customFormat="1" ht="15.75" x14ac:dyDescent="0.25">
      <c r="A32" s="5" t="s">
        <v>18</v>
      </c>
      <c r="B32" s="11">
        <f>B33</f>
        <v>8460</v>
      </c>
      <c r="C32" s="11">
        <f>C33</f>
        <v>1203.6610000000001</v>
      </c>
      <c r="D32" s="17">
        <f>C32/B32*100</f>
        <v>14.227671394799055</v>
      </c>
    </row>
    <row r="33" spans="1:4" ht="31.5" x14ac:dyDescent="0.25">
      <c r="A33" s="7" t="s">
        <v>62</v>
      </c>
      <c r="B33" s="12">
        <v>8460</v>
      </c>
      <c r="C33" s="12">
        <v>1203.6610000000001</v>
      </c>
      <c r="D33" s="16">
        <f t="shared" ref="D33:D64" si="2">C33/B33*100</f>
        <v>14.227671394799055</v>
      </c>
    </row>
    <row r="34" spans="1:4" s="6" customFormat="1" ht="15.75" x14ac:dyDescent="0.25">
      <c r="A34" s="5" t="s">
        <v>19</v>
      </c>
      <c r="B34" s="11">
        <f>SUM(B35:B38)</f>
        <v>167596.886</v>
      </c>
      <c r="C34" s="11">
        <f>SUM(C35:C38)</f>
        <v>20563.726500000001</v>
      </c>
      <c r="D34" s="17">
        <f>C34/B34*100</f>
        <v>12.269754522766014</v>
      </c>
    </row>
    <row r="35" spans="1:4" ht="15.75" x14ac:dyDescent="0.25">
      <c r="A35" s="7" t="s">
        <v>35</v>
      </c>
      <c r="B35" s="12">
        <v>8949.2999999999993</v>
      </c>
      <c r="C35" s="12">
        <v>1575.6</v>
      </c>
      <c r="D35" s="16">
        <f t="shared" si="2"/>
        <v>17.605846267305822</v>
      </c>
    </row>
    <row r="36" spans="1:4" ht="15.75" x14ac:dyDescent="0.25">
      <c r="A36" s="7" t="s">
        <v>36</v>
      </c>
      <c r="B36" s="12">
        <v>12300</v>
      </c>
      <c r="C36" s="12">
        <v>1924.36112</v>
      </c>
      <c r="D36" s="16">
        <f t="shared" si="2"/>
        <v>15.645212357723578</v>
      </c>
    </row>
    <row r="37" spans="1:4" ht="15.75" x14ac:dyDescent="0.25">
      <c r="A37" s="7" t="s">
        <v>37</v>
      </c>
      <c r="B37" s="12">
        <v>132547.58600000001</v>
      </c>
      <c r="C37" s="12">
        <v>14965.481400000001</v>
      </c>
      <c r="D37" s="16">
        <f t="shared" si="2"/>
        <v>11.290648024325392</v>
      </c>
    </row>
    <row r="38" spans="1:4" ht="15.75" x14ac:dyDescent="0.25">
      <c r="A38" s="7" t="s">
        <v>38</v>
      </c>
      <c r="B38" s="12">
        <v>13800</v>
      </c>
      <c r="C38" s="12">
        <v>2098.2839800000002</v>
      </c>
      <c r="D38" s="16">
        <f t="shared" si="2"/>
        <v>15.204956376811596</v>
      </c>
    </row>
    <row r="39" spans="1:4" s="6" customFormat="1" ht="15.75" x14ac:dyDescent="0.25">
      <c r="A39" s="5" t="s">
        <v>20</v>
      </c>
      <c r="B39" s="11">
        <f>B40+B41+B42+B43</f>
        <v>89152.39936000001</v>
      </c>
      <c r="C39" s="11">
        <f>C40+C41+C42+C43</f>
        <v>14820.189760000001</v>
      </c>
      <c r="D39" s="17">
        <f>C39/B39*100</f>
        <v>16.623433431281686</v>
      </c>
    </row>
    <row r="40" spans="1:4" ht="15.75" x14ac:dyDescent="0.25">
      <c r="A40" s="7" t="s">
        <v>39</v>
      </c>
      <c r="B40" s="12">
        <v>2520</v>
      </c>
      <c r="C40" s="12">
        <v>333.08255000000003</v>
      </c>
      <c r="D40" s="16">
        <f t="shared" si="2"/>
        <v>13.217561507936509</v>
      </c>
    </row>
    <row r="41" spans="1:4" ht="15.75" x14ac:dyDescent="0.25">
      <c r="A41" s="7" t="s">
        <v>40</v>
      </c>
      <c r="B41" s="12">
        <v>26679.878290000001</v>
      </c>
      <c r="C41" s="12">
        <v>1153.2500399999999</v>
      </c>
      <c r="D41" s="16">
        <f t="shared" si="2"/>
        <v>4.3225461055879499</v>
      </c>
    </row>
    <row r="42" spans="1:4" ht="15.75" x14ac:dyDescent="0.25">
      <c r="A42" s="7" t="s">
        <v>41</v>
      </c>
      <c r="B42" s="12">
        <v>50852.521070000003</v>
      </c>
      <c r="C42" s="12">
        <v>4233.8571700000002</v>
      </c>
      <c r="D42" s="16">
        <f t="shared" si="2"/>
        <v>8.3257566801299205</v>
      </c>
    </row>
    <row r="43" spans="1:4" ht="15.75" x14ac:dyDescent="0.25">
      <c r="A43" s="7" t="s">
        <v>42</v>
      </c>
      <c r="B43" s="12">
        <v>9100</v>
      </c>
      <c r="C43" s="12">
        <v>9100</v>
      </c>
      <c r="D43" s="16">
        <f t="shared" si="2"/>
        <v>100</v>
      </c>
    </row>
    <row r="44" spans="1:4" s="6" customFormat="1" ht="15.75" x14ac:dyDescent="0.25">
      <c r="A44" s="5" t="s">
        <v>60</v>
      </c>
      <c r="B44" s="11">
        <f>B45</f>
        <v>8016</v>
      </c>
      <c r="C44" s="11">
        <f t="shared" ref="C44:D44" si="3">C45</f>
        <v>0</v>
      </c>
      <c r="D44" s="11">
        <f t="shared" si="3"/>
        <v>0</v>
      </c>
    </row>
    <row r="45" spans="1:4" ht="15.75" x14ac:dyDescent="0.25">
      <c r="A45" s="7" t="s">
        <v>61</v>
      </c>
      <c r="B45" s="12">
        <v>8016</v>
      </c>
      <c r="C45" s="12">
        <v>0</v>
      </c>
      <c r="D45" s="16"/>
    </row>
    <row r="46" spans="1:4" s="6" customFormat="1" ht="15.75" x14ac:dyDescent="0.25">
      <c r="A46" s="5" t="s">
        <v>21</v>
      </c>
      <c r="B46" s="11">
        <f>SUM(B47:B51)</f>
        <v>1430820.9586800002</v>
      </c>
      <c r="C46" s="11">
        <f>SUM(C47:C51)</f>
        <v>323372.75126999995</v>
      </c>
      <c r="D46" s="17">
        <f>C46/B46*100</f>
        <v>22.600504228588221</v>
      </c>
    </row>
    <row r="47" spans="1:4" ht="15.75" x14ac:dyDescent="0.25">
      <c r="A47" s="7" t="s">
        <v>43</v>
      </c>
      <c r="B47" s="12">
        <v>465096.54233000003</v>
      </c>
      <c r="C47" s="12">
        <v>108887.52</v>
      </c>
      <c r="D47" s="16">
        <f t="shared" si="2"/>
        <v>23.411810256534014</v>
      </c>
    </row>
    <row r="48" spans="1:4" ht="15.75" x14ac:dyDescent="0.25">
      <c r="A48" s="7" t="s">
        <v>44</v>
      </c>
      <c r="B48" s="12">
        <v>751925.53199000005</v>
      </c>
      <c r="C48" s="12">
        <v>166566.34784999999</v>
      </c>
      <c r="D48" s="16">
        <f t="shared" si="2"/>
        <v>22.151973934064415</v>
      </c>
    </row>
    <row r="49" spans="1:4" ht="15.75" x14ac:dyDescent="0.25">
      <c r="A49" s="7" t="s">
        <v>59</v>
      </c>
      <c r="B49" s="12">
        <v>124227.81578999999</v>
      </c>
      <c r="C49" s="12">
        <v>35245.828999999998</v>
      </c>
      <c r="D49" s="16">
        <f t="shared" si="2"/>
        <v>28.371930051141732</v>
      </c>
    </row>
    <row r="50" spans="1:4" ht="15.75" x14ac:dyDescent="0.25">
      <c r="A50" s="7" t="s">
        <v>46</v>
      </c>
      <c r="B50" s="12">
        <v>14733</v>
      </c>
      <c r="C50" s="12">
        <v>3303</v>
      </c>
      <c r="D50" s="16">
        <f t="shared" si="2"/>
        <v>22.419059254734268</v>
      </c>
    </row>
    <row r="51" spans="1:4" ht="15.75" x14ac:dyDescent="0.25">
      <c r="A51" s="8" t="s">
        <v>45</v>
      </c>
      <c r="B51" s="12">
        <v>74838.068570000003</v>
      </c>
      <c r="C51" s="12">
        <v>9370.0544200000004</v>
      </c>
      <c r="D51" s="16">
        <f t="shared" si="2"/>
        <v>12.520438593676014</v>
      </c>
    </row>
    <row r="52" spans="1:4" s="6" customFormat="1" ht="15.75" x14ac:dyDescent="0.25">
      <c r="A52" s="5" t="s">
        <v>22</v>
      </c>
      <c r="B52" s="11">
        <f>B53</f>
        <v>117408.16584</v>
      </c>
      <c r="C52" s="11">
        <f>C53</f>
        <v>25605.95</v>
      </c>
      <c r="D52" s="17">
        <f>C52/B52*100</f>
        <v>21.809343342348907</v>
      </c>
    </row>
    <row r="53" spans="1:4" ht="15.75" x14ac:dyDescent="0.25">
      <c r="A53" s="7" t="s">
        <v>47</v>
      </c>
      <c r="B53" s="12">
        <v>117408.16584</v>
      </c>
      <c r="C53" s="12">
        <v>25605.95</v>
      </c>
      <c r="D53" s="16">
        <f t="shared" si="2"/>
        <v>21.809343342348907</v>
      </c>
    </row>
    <row r="54" spans="1:4" s="6" customFormat="1" ht="15.75" x14ac:dyDescent="0.25">
      <c r="A54" s="5" t="s">
        <v>56</v>
      </c>
      <c r="B54" s="11">
        <f>B55+B56+B57</f>
        <v>143064.03886999999</v>
      </c>
      <c r="C54" s="11">
        <f>C55+C56+C57</f>
        <v>15501.854660000001</v>
      </c>
      <c r="D54" s="17">
        <f>C54/B54*100</f>
        <v>10.835605357182938</v>
      </c>
    </row>
    <row r="55" spans="1:4" ht="15.75" x14ac:dyDescent="0.25">
      <c r="A55" s="7" t="s">
        <v>48</v>
      </c>
      <c r="B55" s="12">
        <v>3281</v>
      </c>
      <c r="C55" s="12">
        <v>700.88166000000001</v>
      </c>
      <c r="D55" s="16">
        <f t="shared" si="2"/>
        <v>21.361830539469675</v>
      </c>
    </row>
    <row r="56" spans="1:4" ht="15.75" x14ac:dyDescent="0.25">
      <c r="A56" s="7" t="s">
        <v>49</v>
      </c>
      <c r="B56" s="12">
        <v>7105.5442899999998</v>
      </c>
      <c r="C56" s="12"/>
      <c r="D56" s="16">
        <f t="shared" si="2"/>
        <v>0</v>
      </c>
    </row>
    <row r="57" spans="1:4" ht="15.75" x14ac:dyDescent="0.25">
      <c r="A57" s="7" t="s">
        <v>50</v>
      </c>
      <c r="B57" s="12">
        <v>132677.49458</v>
      </c>
      <c r="C57" s="12">
        <v>14800.973</v>
      </c>
      <c r="D57" s="16">
        <f t="shared" si="2"/>
        <v>11.15560181992698</v>
      </c>
    </row>
    <row r="58" spans="1:4" s="6" customFormat="1" ht="15.75" x14ac:dyDescent="0.25">
      <c r="A58" s="5" t="s">
        <v>23</v>
      </c>
      <c r="B58" s="11">
        <f>B59</f>
        <v>48307</v>
      </c>
      <c r="C58" s="11">
        <f t="shared" ref="C58:D58" si="4">C59</f>
        <v>10576.4</v>
      </c>
      <c r="D58" s="11">
        <f t="shared" si="4"/>
        <v>21.894135425507692</v>
      </c>
    </row>
    <row r="59" spans="1:4" ht="15.75" x14ac:dyDescent="0.25">
      <c r="A59" s="7" t="s">
        <v>51</v>
      </c>
      <c r="B59" s="12">
        <v>48307</v>
      </c>
      <c r="C59" s="12">
        <v>10576.4</v>
      </c>
      <c r="D59" s="16">
        <f t="shared" si="2"/>
        <v>21.894135425507692</v>
      </c>
    </row>
    <row r="60" spans="1:4" s="6" customFormat="1" ht="15.75" x14ac:dyDescent="0.25">
      <c r="A60" s="5" t="s">
        <v>24</v>
      </c>
      <c r="B60" s="11">
        <f>B61+B62</f>
        <v>5480</v>
      </c>
      <c r="C60" s="11">
        <f>C61+C62</f>
        <v>841.60254000000009</v>
      </c>
      <c r="D60" s="16">
        <f t="shared" si="2"/>
        <v>15.357710583941609</v>
      </c>
    </row>
    <row r="61" spans="1:4" ht="15.75" x14ac:dyDescent="0.25">
      <c r="A61" s="7" t="s">
        <v>52</v>
      </c>
      <c r="B61" s="12">
        <v>4200</v>
      </c>
      <c r="C61" s="12">
        <v>699.99300000000005</v>
      </c>
      <c r="D61" s="16">
        <f t="shared" si="2"/>
        <v>16.666499999999999</v>
      </c>
    </row>
    <row r="62" spans="1:4" ht="15.75" x14ac:dyDescent="0.25">
      <c r="A62" s="7" t="s">
        <v>53</v>
      </c>
      <c r="B62" s="12">
        <v>1280</v>
      </c>
      <c r="C62" s="12">
        <v>141.60954000000001</v>
      </c>
      <c r="D62" s="16">
        <f t="shared" si="2"/>
        <v>11.063245312499999</v>
      </c>
    </row>
    <row r="63" spans="1:4" s="6" customFormat="1" ht="31.5" x14ac:dyDescent="0.25">
      <c r="A63" s="5" t="s">
        <v>55</v>
      </c>
      <c r="B63" s="11">
        <f>B64+B65</f>
        <v>102073</v>
      </c>
      <c r="C63" s="11">
        <f>C64+C65</f>
        <v>26945.05</v>
      </c>
      <c r="D63" s="17">
        <f>C63/B63*100</f>
        <v>26.397823126585873</v>
      </c>
    </row>
    <row r="64" spans="1:4" s="6" customFormat="1" ht="31.5" x14ac:dyDescent="0.25">
      <c r="A64" s="7" t="s">
        <v>54</v>
      </c>
      <c r="B64" s="12">
        <v>101873</v>
      </c>
      <c r="C64" s="12">
        <v>26945.05</v>
      </c>
      <c r="D64" s="16">
        <f t="shared" si="2"/>
        <v>26.449648091250872</v>
      </c>
    </row>
    <row r="65" spans="1:4" s="6" customFormat="1" ht="15.75" x14ac:dyDescent="0.25">
      <c r="A65" s="7" t="s">
        <v>57</v>
      </c>
      <c r="B65" s="12">
        <v>200</v>
      </c>
      <c r="C65" s="12"/>
      <c r="D65" s="16"/>
    </row>
    <row r="66" spans="1:4" ht="15.75" x14ac:dyDescent="0.25">
      <c r="A66" s="5" t="s">
        <v>25</v>
      </c>
      <c r="B66" s="11">
        <f>B63+B60+B58+B54+B52+B46+B39+B34+B32+B30+B23+B44</f>
        <v>2295236.0487500001</v>
      </c>
      <c r="C66" s="11">
        <f>C63+C60+C58+C54+C52+C46+C39+C34+C32+C30+C23+C44</f>
        <v>468101.97172999999</v>
      </c>
      <c r="D66" s="17">
        <f>C66/B66*100</f>
        <v>20.394502429714422</v>
      </c>
    </row>
    <row r="67" spans="1:4" ht="15.75" x14ac:dyDescent="0.25">
      <c r="A67" s="5" t="s">
        <v>26</v>
      </c>
      <c r="B67" s="11">
        <f>B20-B66</f>
        <v>-135418.25358999986</v>
      </c>
      <c r="C67" s="11">
        <f>C20-C66</f>
        <v>-24000.635869999998</v>
      </c>
      <c r="D67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2023-04-11T04:45:01Z</dcterms:modified>
</cp:coreProperties>
</file>