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айон3" sheetId="3" r:id="rId1"/>
  </sheets>
  <calcPr calcId="152511"/>
</workbook>
</file>

<file path=xl/calcChain.xml><?xml version="1.0" encoding="utf-8"?>
<calcChain xmlns="http://schemas.openxmlformats.org/spreadsheetml/2006/main">
  <c r="C69" i="3" l="1"/>
  <c r="C5" i="3"/>
  <c r="C48" i="3" l="1"/>
  <c r="B48" i="3"/>
  <c r="C32" i="3"/>
  <c r="B32" i="3"/>
  <c r="D34" i="3"/>
  <c r="D6" i="3" l="1"/>
  <c r="D7" i="3"/>
  <c r="D8" i="3"/>
  <c r="D9" i="3"/>
  <c r="D10" i="3"/>
  <c r="D11" i="3"/>
  <c r="D13" i="3"/>
  <c r="D14" i="3"/>
  <c r="D15" i="3"/>
  <c r="D16" i="3"/>
  <c r="D17" i="3"/>
  <c r="D18" i="3"/>
  <c r="D19" i="3"/>
  <c r="D24" i="3"/>
  <c r="D25" i="3"/>
  <c r="D26" i="3"/>
  <c r="D27" i="3"/>
  <c r="D28" i="3"/>
  <c r="D29" i="3"/>
  <c r="D31" i="3"/>
  <c r="D33" i="3"/>
  <c r="D37" i="3"/>
  <c r="D38" i="3"/>
  <c r="D39" i="3"/>
  <c r="D40" i="3"/>
  <c r="D42" i="3"/>
  <c r="D43" i="3"/>
  <c r="D44" i="3"/>
  <c r="D47" i="3"/>
  <c r="D49" i="3"/>
  <c r="D50" i="3"/>
  <c r="D51" i="3"/>
  <c r="D52" i="3"/>
  <c r="D53" i="3"/>
  <c r="D55" i="3"/>
  <c r="D57" i="3"/>
  <c r="D58" i="3"/>
  <c r="D59" i="3"/>
  <c r="D61" i="3"/>
  <c r="D62" i="3"/>
  <c r="D64" i="3"/>
  <c r="D65" i="3"/>
  <c r="D67" i="3"/>
  <c r="D68" i="3"/>
  <c r="B5" i="3" l="1"/>
  <c r="B20" i="3" s="1"/>
  <c r="B23" i="3"/>
  <c r="B30" i="3"/>
  <c r="B35" i="3"/>
  <c r="B41" i="3"/>
  <c r="B46" i="3"/>
  <c r="C23" i="3" l="1"/>
  <c r="D23" i="3" s="1"/>
  <c r="C60" i="3"/>
  <c r="B60" i="3"/>
  <c r="C46" i="3"/>
  <c r="D46" i="3" s="1"/>
  <c r="D60" i="3" l="1"/>
  <c r="C20" i="3"/>
  <c r="D20" i="3" s="1"/>
  <c r="D48" i="3"/>
  <c r="C35" i="3"/>
  <c r="D35" i="3" s="1"/>
  <c r="D5" i="3" l="1"/>
  <c r="C66" i="3"/>
  <c r="B66" i="3"/>
  <c r="C30" i="3"/>
  <c r="D30" i="3" s="1"/>
  <c r="C63" i="3"/>
  <c r="D63" i="3" s="1"/>
  <c r="B63" i="3"/>
  <c r="C56" i="3"/>
  <c r="B56" i="3"/>
  <c r="D56" i="3" s="1"/>
  <c r="C54" i="3"/>
  <c r="B54" i="3"/>
  <c r="C41" i="3"/>
  <c r="D41" i="3" s="1"/>
  <c r="D32" i="3"/>
  <c r="D66" i="3" l="1"/>
  <c r="D54" i="3"/>
  <c r="B69" i="3"/>
  <c r="B70" i="3" s="1"/>
  <c r="D69" i="3" l="1"/>
  <c r="C70" i="3"/>
</calcChain>
</file>

<file path=xl/sharedStrings.xml><?xml version="1.0" encoding="utf-8"?>
<sst xmlns="http://schemas.openxmlformats.org/spreadsheetml/2006/main" count="72" uniqueCount="72">
  <si>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</si>
  <si>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</si>
  <si>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</si>
  <si>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</si>
  <si>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</si>
  <si>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</si>
  <si>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</si>
  <si>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</si>
  <si>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</si>
  <si>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</si>
  <si>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</si>
  <si>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</si>
  <si>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</si>
  <si>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</si>
  <si>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</si>
  <si>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</si>
  <si>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</si>
  <si>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</si>
  <si>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</si>
  <si>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</si>
  <si>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</si>
  <si>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</si>
  <si>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</si>
  <si>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</si>
  <si>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</si>
  <si>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</si>
  <si>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</si>
  <si>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</si>
  <si>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</si>
  <si>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</si>
  <si>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</si>
  <si>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</si>
  <si>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</si>
  <si>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</si>
  <si>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</si>
  <si>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</si>
  <si>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</si>
  <si>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</si>
  <si>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</si>
  <si>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</si>
  <si>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</si>
  <si>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</si>
  <si>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</si>
  <si>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</si>
  <si>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</si>
  <si>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</si>
  <si>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</si>
  <si>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</si>
  <si>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</si>
  <si>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</si>
  <si>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</si>
  <si>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</si>
  <si>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</si>
  <si>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</si>
  <si>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</si>
  <si>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</si>
  <si>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</si>
  <si>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</si>
  <si>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</si>
  <si>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</si>
  <si>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</si>
  <si>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</si>
  <si>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</si>
  <si>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</si>
  <si>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Отчет за текущий период 2020 года</t>
  </si>
  <si>
    <t>0105 - Судебная система</t>
  </si>
  <si>
    <t>Охрана окружающей среды</t>
  </si>
  <si>
    <t>0605 - Другие вопросы в области охраны окружающей среды</t>
  </si>
  <si>
    <t xml:space="preserve">1102 - Массовый спорт </t>
  </si>
  <si>
    <t>План на  2020 год</t>
  </si>
  <si>
    <t>0314 - Другие вопросы в области национальной безопасности и правоохранительной деятельности</t>
  </si>
  <si>
    <t>Отчет об исполнении  бюджета муниципального  района Мелеузовский район Республики Башкортостан за январь-декабрь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</si>
</sst>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topLeftCell="B61" zoomScale="78" zoomScaleNormal="78" workbookViewId="0">
      <selection activeCell="C5" sqref="C5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8" t="s">
        <v>71</v>
      </c>
      <c r="B1" s="18"/>
      <c r="C1" s="18"/>
      <c r="D1" s="18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69</v>
      </c>
      <c r="C3" s="10" t="s">
        <v>64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601107</v>
      </c>
      <c r="C5" s="13">
        <f>SUM(C6:C18)</f>
        <v>702708.29999999993</v>
      </c>
      <c r="D5" s="17">
        <f>C5/B5*100</f>
        <v>116.90236513632345</v>
      </c>
    </row>
    <row r="6" spans="1:4" ht="15.75" x14ac:dyDescent="0.25">
      <c r="A6" s="7" t="s">
        <v>4</v>
      </c>
      <c r="B6" s="14">
        <v>374530</v>
      </c>
      <c r="C6" s="14">
        <v>408748.6</v>
      </c>
      <c r="D6" s="17">
        <f t="shared" ref="D6:D69" si="0">C6/B6*100</f>
        <v>109.13641096841373</v>
      </c>
    </row>
    <row r="7" spans="1:4" ht="31.5" x14ac:dyDescent="0.25">
      <c r="A7" s="7" t="s">
        <v>61</v>
      </c>
      <c r="B7" s="14">
        <v>16598</v>
      </c>
      <c r="C7" s="14">
        <v>20194.3</v>
      </c>
      <c r="D7" s="17">
        <f t="shared" si="0"/>
        <v>121.66706832148451</v>
      </c>
    </row>
    <row r="8" spans="1:4" ht="15.75" x14ac:dyDescent="0.25">
      <c r="A8" s="7" t="s">
        <v>5</v>
      </c>
      <c r="B8" s="14">
        <v>115191</v>
      </c>
      <c r="C8" s="14">
        <v>138728.79999999999</v>
      </c>
      <c r="D8" s="17">
        <f t="shared" si="0"/>
        <v>120.43371443949613</v>
      </c>
    </row>
    <row r="9" spans="1:4" ht="15.75" x14ac:dyDescent="0.25">
      <c r="A9" s="7" t="s">
        <v>6</v>
      </c>
      <c r="B9" s="14">
        <v>8405</v>
      </c>
      <c r="C9" s="14">
        <v>8837.2000000000007</v>
      </c>
      <c r="D9" s="17">
        <f t="shared" si="0"/>
        <v>105.14217727543129</v>
      </c>
    </row>
    <row r="10" spans="1:4" ht="15.75" x14ac:dyDescent="0.25">
      <c r="A10" s="7" t="s">
        <v>29</v>
      </c>
      <c r="B10" s="14">
        <v>1176</v>
      </c>
      <c r="C10" s="14">
        <v>3304</v>
      </c>
      <c r="D10" s="17">
        <f t="shared" si="0"/>
        <v>280.95238095238091</v>
      </c>
    </row>
    <row r="11" spans="1:4" ht="15.75" x14ac:dyDescent="0.25">
      <c r="A11" s="7" t="s">
        <v>7</v>
      </c>
      <c r="B11" s="14">
        <v>9624</v>
      </c>
      <c r="C11" s="14">
        <v>10960.6</v>
      </c>
      <c r="D11" s="17">
        <f t="shared" si="0"/>
        <v>113.8881961762261</v>
      </c>
    </row>
    <row r="12" spans="1:4" ht="31.5" hidden="1" x14ac:dyDescent="0.25">
      <c r="A12" s="7" t="s">
        <v>8</v>
      </c>
      <c r="B12" s="14">
        <v>0</v>
      </c>
      <c r="C12" s="14">
        <v>0</v>
      </c>
      <c r="D12" s="17"/>
    </row>
    <row r="13" spans="1:4" ht="31.5" x14ac:dyDescent="0.25">
      <c r="A13" s="7" t="s">
        <v>9</v>
      </c>
      <c r="B13" s="14">
        <v>52207</v>
      </c>
      <c r="C13" s="14">
        <v>62762.2</v>
      </c>
      <c r="D13" s="17">
        <f t="shared" si="0"/>
        <v>120.21797843201102</v>
      </c>
    </row>
    <row r="14" spans="1:4" ht="15.75" x14ac:dyDescent="0.25">
      <c r="A14" s="7" t="s">
        <v>10</v>
      </c>
      <c r="B14" s="14">
        <v>2270</v>
      </c>
      <c r="C14" s="14">
        <v>3946.3</v>
      </c>
      <c r="D14" s="17">
        <f t="shared" si="0"/>
        <v>173.84581497797359</v>
      </c>
    </row>
    <row r="15" spans="1:4" ht="15.75" x14ac:dyDescent="0.25">
      <c r="A15" s="7" t="s">
        <v>30</v>
      </c>
      <c r="B15" s="14">
        <v>525</v>
      </c>
      <c r="C15" s="14">
        <v>4785</v>
      </c>
      <c r="D15" s="17">
        <f t="shared" si="0"/>
        <v>911.42857142857133</v>
      </c>
    </row>
    <row r="16" spans="1:4" ht="15.75" x14ac:dyDescent="0.25">
      <c r="A16" s="7" t="s">
        <v>11</v>
      </c>
      <c r="B16" s="14">
        <v>18850</v>
      </c>
      <c r="C16" s="14">
        <v>33118.300000000003</v>
      </c>
      <c r="D16" s="17">
        <f t="shared" si="0"/>
        <v>175.69389920424405</v>
      </c>
    </row>
    <row r="17" spans="1:4" ht="15.75" x14ac:dyDescent="0.25">
      <c r="A17" s="7" t="s">
        <v>12</v>
      </c>
      <c r="B17" s="14">
        <v>30</v>
      </c>
      <c r="C17" s="14">
        <v>4445.7</v>
      </c>
      <c r="D17" s="17">
        <f t="shared" si="0"/>
        <v>14819</v>
      </c>
    </row>
    <row r="18" spans="1:4" ht="15.75" x14ac:dyDescent="0.25">
      <c r="A18" s="7" t="s">
        <v>13</v>
      </c>
      <c r="B18" s="14">
        <v>1701</v>
      </c>
      <c r="C18" s="14">
        <v>2877.3</v>
      </c>
      <c r="D18" s="17">
        <f t="shared" si="0"/>
        <v>169.15343915343917</v>
      </c>
    </row>
    <row r="19" spans="1:4" s="6" customFormat="1" ht="15.75" x14ac:dyDescent="0.25">
      <c r="A19" s="5" t="s">
        <v>14</v>
      </c>
      <c r="B19" s="14">
        <v>1412245.9</v>
      </c>
      <c r="C19" s="14">
        <v>1396157.1</v>
      </c>
      <c r="D19" s="17">
        <f t="shared" si="0"/>
        <v>98.860764970179787</v>
      </c>
    </row>
    <row r="20" spans="1:4" s="6" customFormat="1" ht="15.75" x14ac:dyDescent="0.25">
      <c r="A20" s="5" t="s">
        <v>15</v>
      </c>
      <c r="B20" s="15">
        <f>B19+B5</f>
        <v>2013352.9</v>
      </c>
      <c r="C20" s="15">
        <f>C19+C5</f>
        <v>2098865.4</v>
      </c>
      <c r="D20" s="17">
        <f t="shared" si="0"/>
        <v>104.24726832538896</v>
      </c>
    </row>
    <row r="21" spans="1:4" ht="15.75" x14ac:dyDescent="0.25">
      <c r="A21" s="7"/>
      <c r="B21" s="12"/>
      <c r="C21" s="12"/>
      <c r="D21" s="17"/>
    </row>
    <row r="22" spans="1:4" s="6" customFormat="1" ht="15.75" x14ac:dyDescent="0.25">
      <c r="A22" s="5" t="s">
        <v>16</v>
      </c>
      <c r="B22" s="11"/>
      <c r="C22" s="11"/>
      <c r="D22" s="17"/>
    </row>
    <row r="23" spans="1:4" s="6" customFormat="1" ht="15.75" x14ac:dyDescent="0.25">
      <c r="A23" s="5" t="s">
        <v>17</v>
      </c>
      <c r="B23" s="11">
        <f>B24+B25+B27+B28+B29+B26</f>
        <v>141296.20000000001</v>
      </c>
      <c r="C23" s="11">
        <f t="shared" ref="C23" si="1">C24+C25+C27+C28+C29+C26</f>
        <v>119070.9</v>
      </c>
      <c r="D23" s="17">
        <f t="shared" si="0"/>
        <v>84.270419162015671</v>
      </c>
    </row>
    <row r="24" spans="1:4" ht="47.25" x14ac:dyDescent="0.25">
      <c r="A24" s="7" t="s">
        <v>31</v>
      </c>
      <c r="B24" s="12">
        <v>4747</v>
      </c>
      <c r="C24" s="12">
        <v>4221.8</v>
      </c>
      <c r="D24" s="17">
        <f t="shared" si="0"/>
        <v>88.936170212765958</v>
      </c>
    </row>
    <row r="25" spans="1:4" ht="47.25" x14ac:dyDescent="0.25">
      <c r="A25" s="7" t="s">
        <v>32</v>
      </c>
      <c r="B25" s="12">
        <v>101459</v>
      </c>
      <c r="C25" s="12">
        <v>87433.4</v>
      </c>
      <c r="D25" s="17">
        <f t="shared" si="0"/>
        <v>86.176090834721407</v>
      </c>
    </row>
    <row r="26" spans="1:4" ht="15.75" x14ac:dyDescent="0.25">
      <c r="A26" s="7" t="s">
        <v>65</v>
      </c>
      <c r="B26" s="12">
        <v>31.2</v>
      </c>
      <c r="C26" s="12"/>
      <c r="D26" s="17">
        <f t="shared" si="0"/>
        <v>0</v>
      </c>
    </row>
    <row r="27" spans="1:4" ht="15.75" x14ac:dyDescent="0.25">
      <c r="A27" s="7" t="s">
        <v>33</v>
      </c>
      <c r="B27" s="12">
        <v>3093</v>
      </c>
      <c r="C27" s="12">
        <v>3093</v>
      </c>
      <c r="D27" s="17">
        <f t="shared" si="0"/>
        <v>100</v>
      </c>
    </row>
    <row r="28" spans="1:4" ht="15.75" x14ac:dyDescent="0.25">
      <c r="A28" s="7" t="s">
        <v>34</v>
      </c>
      <c r="B28" s="12">
        <v>800</v>
      </c>
      <c r="C28" s="12"/>
      <c r="D28" s="17">
        <f t="shared" si="0"/>
        <v>0</v>
      </c>
    </row>
    <row r="29" spans="1:4" ht="15.75" x14ac:dyDescent="0.25">
      <c r="A29" s="7" t="s">
        <v>35</v>
      </c>
      <c r="B29" s="12">
        <v>31166</v>
      </c>
      <c r="C29" s="12">
        <v>24322.7</v>
      </c>
      <c r="D29" s="17">
        <f t="shared" si="0"/>
        <v>78.042418019636784</v>
      </c>
    </row>
    <row r="30" spans="1:4" s="6" customFormat="1" ht="15.75" x14ac:dyDescent="0.25">
      <c r="A30" s="5" t="s">
        <v>18</v>
      </c>
      <c r="B30" s="11">
        <f>B31</f>
        <v>2182.4</v>
      </c>
      <c r="C30" s="11">
        <f>C31</f>
        <v>2182.4</v>
      </c>
      <c r="D30" s="17">
        <f t="shared" si="0"/>
        <v>100</v>
      </c>
    </row>
    <row r="31" spans="1:4" ht="15.75" x14ac:dyDescent="0.25">
      <c r="A31" s="7" t="s">
        <v>36</v>
      </c>
      <c r="B31" s="12">
        <v>2182.4</v>
      </c>
      <c r="C31" s="12">
        <v>2182.4</v>
      </c>
      <c r="D31" s="17">
        <f t="shared" si="0"/>
        <v>100</v>
      </c>
    </row>
    <row r="32" spans="1:4" s="6" customFormat="1" ht="15.75" x14ac:dyDescent="0.25">
      <c r="A32" s="5" t="s">
        <v>19</v>
      </c>
      <c r="B32" s="11">
        <f>B33+B34</f>
        <v>6742.8</v>
      </c>
      <c r="C32" s="11">
        <f>C33+C34</f>
        <v>6723.8</v>
      </c>
      <c r="D32" s="17">
        <f t="shared" si="0"/>
        <v>99.718217950999588</v>
      </c>
    </row>
    <row r="33" spans="1:4" ht="31.5" x14ac:dyDescent="0.25">
      <c r="A33" s="7" t="s">
        <v>37</v>
      </c>
      <c r="B33" s="12">
        <v>3377</v>
      </c>
      <c r="C33" s="12">
        <v>3372.9</v>
      </c>
      <c r="D33" s="17">
        <f t="shared" si="0"/>
        <v>99.878590464909692</v>
      </c>
    </row>
    <row r="34" spans="1:4" ht="31.5" x14ac:dyDescent="0.25">
      <c r="A34" s="7" t="s">
        <v>70</v>
      </c>
      <c r="B34" s="12">
        <v>3365.8</v>
      </c>
      <c r="C34" s="12">
        <v>3350.9</v>
      </c>
      <c r="D34" s="17">
        <f t="shared" ref="D34" si="2">C34/B34*100</f>
        <v>99.557311783231327</v>
      </c>
    </row>
    <row r="35" spans="1:4" s="6" customFormat="1" ht="15.75" x14ac:dyDescent="0.25">
      <c r="A35" s="5" t="s">
        <v>20</v>
      </c>
      <c r="B35" s="11">
        <f>SUM(B36:B40)</f>
        <v>168571</v>
      </c>
      <c r="C35" s="11">
        <f>SUM(C36:C40)</f>
        <v>155924.9</v>
      </c>
      <c r="D35" s="17">
        <f t="shared" si="0"/>
        <v>92.498057198450496</v>
      </c>
    </row>
    <row r="36" spans="1:4" ht="15.75" x14ac:dyDescent="0.25">
      <c r="A36" s="7" t="s">
        <v>62</v>
      </c>
      <c r="B36" s="12"/>
      <c r="C36" s="12"/>
      <c r="D36" s="17"/>
    </row>
    <row r="37" spans="1:4" ht="15.75" x14ac:dyDescent="0.25">
      <c r="A37" s="7" t="s">
        <v>38</v>
      </c>
      <c r="B37" s="12">
        <v>16464.599999999999</v>
      </c>
      <c r="C37" s="12">
        <v>13715</v>
      </c>
      <c r="D37" s="17">
        <f t="shared" si="0"/>
        <v>83.299928331086093</v>
      </c>
    </row>
    <row r="38" spans="1:4" ht="15.75" x14ac:dyDescent="0.25">
      <c r="A38" s="7" t="s">
        <v>39</v>
      </c>
      <c r="B38" s="12">
        <v>422</v>
      </c>
      <c r="C38" s="12">
        <v>394.2</v>
      </c>
      <c r="D38" s="17">
        <f t="shared" si="0"/>
        <v>93.412322274881504</v>
      </c>
    </row>
    <row r="39" spans="1:4" ht="15.75" x14ac:dyDescent="0.25">
      <c r="A39" s="7" t="s">
        <v>40</v>
      </c>
      <c r="B39" s="12">
        <v>133366.1</v>
      </c>
      <c r="C39" s="12">
        <v>130550.7</v>
      </c>
      <c r="D39" s="17">
        <f t="shared" si="0"/>
        <v>97.888968785920852</v>
      </c>
    </row>
    <row r="40" spans="1:4" ht="15.75" x14ac:dyDescent="0.25">
      <c r="A40" s="7" t="s">
        <v>41</v>
      </c>
      <c r="B40" s="12">
        <v>18318.3</v>
      </c>
      <c r="C40" s="12">
        <v>11265</v>
      </c>
      <c r="D40" s="17">
        <f t="shared" si="0"/>
        <v>61.495881168012325</v>
      </c>
    </row>
    <row r="41" spans="1:4" s="6" customFormat="1" ht="15.75" x14ac:dyDescent="0.25">
      <c r="A41" s="5" t="s">
        <v>21</v>
      </c>
      <c r="B41" s="11">
        <f>B42+B43+B44+B45</f>
        <v>317033.08912999998</v>
      </c>
      <c r="C41" s="11">
        <f>C42+C43+C44+C45</f>
        <v>296740.59999999998</v>
      </c>
      <c r="D41" s="17">
        <f t="shared" si="0"/>
        <v>93.599251994267689</v>
      </c>
    </row>
    <row r="42" spans="1:4" ht="15.75" x14ac:dyDescent="0.25">
      <c r="A42" s="7" t="s">
        <v>42</v>
      </c>
      <c r="B42" s="12">
        <v>1728.18913</v>
      </c>
      <c r="C42" s="12">
        <v>1581.3</v>
      </c>
      <c r="D42" s="17">
        <f t="shared" si="0"/>
        <v>91.500401926495158</v>
      </c>
    </row>
    <row r="43" spans="1:4" ht="15.75" x14ac:dyDescent="0.25">
      <c r="A43" s="7" t="s">
        <v>43</v>
      </c>
      <c r="B43" s="12">
        <v>79813.899999999994</v>
      </c>
      <c r="C43" s="12">
        <v>61497.2</v>
      </c>
      <c r="D43" s="17">
        <f t="shared" si="0"/>
        <v>77.05073928225535</v>
      </c>
    </row>
    <row r="44" spans="1:4" ht="15.75" x14ac:dyDescent="0.25">
      <c r="A44" s="7" t="s">
        <v>44</v>
      </c>
      <c r="B44" s="12">
        <v>235491</v>
      </c>
      <c r="C44" s="12">
        <v>233662.1</v>
      </c>
      <c r="D44" s="17">
        <f t="shared" si="0"/>
        <v>99.22336734737209</v>
      </c>
    </row>
    <row r="45" spans="1:4" ht="15.75" hidden="1" x14ac:dyDescent="0.25">
      <c r="A45" s="7" t="s">
        <v>45</v>
      </c>
      <c r="B45" s="12">
        <v>0</v>
      </c>
      <c r="C45" s="12"/>
      <c r="D45" s="17"/>
    </row>
    <row r="46" spans="1:4" s="6" customFormat="1" ht="15.75" x14ac:dyDescent="0.25">
      <c r="A46" s="5" t="s">
        <v>66</v>
      </c>
      <c r="B46" s="11">
        <f>B47</f>
        <v>15240</v>
      </c>
      <c r="C46" s="11">
        <f t="shared" ref="C46" si="3">C47</f>
        <v>15198.7</v>
      </c>
      <c r="D46" s="17">
        <f t="shared" si="0"/>
        <v>99.729002624671921</v>
      </c>
    </row>
    <row r="47" spans="1:4" ht="15.75" x14ac:dyDescent="0.25">
      <c r="A47" s="7" t="s">
        <v>67</v>
      </c>
      <c r="B47" s="12">
        <v>15240</v>
      </c>
      <c r="C47" s="12">
        <v>15198.7</v>
      </c>
      <c r="D47" s="17">
        <f t="shared" si="0"/>
        <v>99.729002624671921</v>
      </c>
    </row>
    <row r="48" spans="1:4" s="6" customFormat="1" ht="15.75" x14ac:dyDescent="0.25">
      <c r="A48" s="5" t="s">
        <v>22</v>
      </c>
      <c r="B48" s="11">
        <f>B49+B50+B51+B52+B53</f>
        <v>1186549.6000000001</v>
      </c>
      <c r="C48" s="11">
        <f>C49+C50+C51+C52+C53</f>
        <v>1145322.5999999999</v>
      </c>
      <c r="D48" s="17">
        <f t="shared" si="0"/>
        <v>96.525471838682492</v>
      </c>
    </row>
    <row r="49" spans="1:4" ht="15.75" x14ac:dyDescent="0.25">
      <c r="A49" s="7" t="s">
        <v>46</v>
      </c>
      <c r="B49" s="12">
        <v>395740.1</v>
      </c>
      <c r="C49" s="12">
        <v>383122.6</v>
      </c>
      <c r="D49" s="17">
        <f t="shared" si="0"/>
        <v>96.811670083471441</v>
      </c>
    </row>
    <row r="50" spans="1:4" ht="15.75" x14ac:dyDescent="0.25">
      <c r="A50" s="7" t="s">
        <v>47</v>
      </c>
      <c r="B50" s="12">
        <v>617233</v>
      </c>
      <c r="C50" s="12">
        <v>597641.69999999995</v>
      </c>
      <c r="D50" s="17">
        <f t="shared" si="0"/>
        <v>96.825947413699524</v>
      </c>
    </row>
    <row r="51" spans="1:4" ht="15.75" x14ac:dyDescent="0.25">
      <c r="A51" s="7" t="s">
        <v>63</v>
      </c>
      <c r="B51" s="12">
        <v>109692</v>
      </c>
      <c r="C51" s="12">
        <v>106450.5</v>
      </c>
      <c r="D51" s="17">
        <f t="shared" si="0"/>
        <v>97.04490755934799</v>
      </c>
    </row>
    <row r="52" spans="1:4" ht="15.75" x14ac:dyDescent="0.25">
      <c r="A52" s="7" t="s">
        <v>49</v>
      </c>
      <c r="B52" s="12">
        <v>23925.7</v>
      </c>
      <c r="C52" s="12">
        <v>20803.3</v>
      </c>
      <c r="D52" s="17">
        <f t="shared" si="0"/>
        <v>86.949598130880176</v>
      </c>
    </row>
    <row r="53" spans="1:4" ht="15.75" x14ac:dyDescent="0.25">
      <c r="A53" s="8" t="s">
        <v>48</v>
      </c>
      <c r="B53" s="12">
        <v>39958.800000000003</v>
      </c>
      <c r="C53" s="12">
        <v>37304.5</v>
      </c>
      <c r="D53" s="17">
        <f t="shared" si="0"/>
        <v>93.357408130374282</v>
      </c>
    </row>
    <row r="54" spans="1:4" s="6" customFormat="1" ht="15.75" x14ac:dyDescent="0.25">
      <c r="A54" s="5" t="s">
        <v>23</v>
      </c>
      <c r="B54" s="11">
        <f>B55</f>
        <v>99344</v>
      </c>
      <c r="C54" s="11">
        <f>C55</f>
        <v>97907.199999999997</v>
      </c>
      <c r="D54" s="17">
        <f t="shared" si="0"/>
        <v>98.55371235303592</v>
      </c>
    </row>
    <row r="55" spans="1:4" ht="15.75" x14ac:dyDescent="0.25">
      <c r="A55" s="7" t="s">
        <v>50</v>
      </c>
      <c r="B55" s="12">
        <v>99344</v>
      </c>
      <c r="C55" s="12">
        <v>97907.199999999997</v>
      </c>
      <c r="D55" s="17">
        <f t="shared" si="0"/>
        <v>98.55371235303592</v>
      </c>
    </row>
    <row r="56" spans="1:4" s="6" customFormat="1" ht="15.75" x14ac:dyDescent="0.25">
      <c r="A56" s="5" t="s">
        <v>59</v>
      </c>
      <c r="B56" s="11">
        <f>B57+B58+B59</f>
        <v>109188.6</v>
      </c>
      <c r="C56" s="11">
        <f>C57+C58+C59</f>
        <v>98533.7</v>
      </c>
      <c r="D56" s="17">
        <f t="shared" si="0"/>
        <v>90.241746849030022</v>
      </c>
    </row>
    <row r="57" spans="1:4" ht="15.75" x14ac:dyDescent="0.25">
      <c r="A57" s="7" t="s">
        <v>51</v>
      </c>
      <c r="B57" s="12">
        <v>578.5</v>
      </c>
      <c r="C57" s="12">
        <v>545.9</v>
      </c>
      <c r="D57" s="17">
        <f t="shared" si="0"/>
        <v>94.364736387208296</v>
      </c>
    </row>
    <row r="58" spans="1:4" ht="15.75" x14ac:dyDescent="0.25">
      <c r="A58" s="7" t="s">
        <v>52</v>
      </c>
      <c r="B58" s="12">
        <v>9536.1</v>
      </c>
      <c r="C58" s="12">
        <v>9536.1</v>
      </c>
      <c r="D58" s="17">
        <f t="shared" si="0"/>
        <v>100</v>
      </c>
    </row>
    <row r="59" spans="1:4" ht="15.75" x14ac:dyDescent="0.25">
      <c r="A59" s="7" t="s">
        <v>53</v>
      </c>
      <c r="B59" s="12">
        <v>99074</v>
      </c>
      <c r="C59" s="12">
        <v>88451.7</v>
      </c>
      <c r="D59" s="17">
        <f t="shared" si="0"/>
        <v>89.278418152088335</v>
      </c>
    </row>
    <row r="60" spans="1:4" s="6" customFormat="1" ht="15.75" x14ac:dyDescent="0.25">
      <c r="A60" s="5" t="s">
        <v>24</v>
      </c>
      <c r="B60" s="11">
        <f>B61+B62</f>
        <v>55832.299999999996</v>
      </c>
      <c r="C60" s="11">
        <f t="shared" ref="C60" si="4">C61+C62</f>
        <v>44527.38</v>
      </c>
      <c r="D60" s="17">
        <f t="shared" si="0"/>
        <v>79.752007350583796</v>
      </c>
    </row>
    <row r="61" spans="1:4" ht="15.75" x14ac:dyDescent="0.25">
      <c r="A61" s="7" t="s">
        <v>54</v>
      </c>
      <c r="B61" s="12">
        <v>55487.199999999997</v>
      </c>
      <c r="C61" s="12">
        <v>44195.7</v>
      </c>
      <c r="D61" s="17">
        <f t="shared" si="0"/>
        <v>79.650261681973504</v>
      </c>
    </row>
    <row r="62" spans="1:4" ht="15.75" x14ac:dyDescent="0.25">
      <c r="A62" s="7" t="s">
        <v>68</v>
      </c>
      <c r="B62" s="12">
        <v>345.1</v>
      </c>
      <c r="C62" s="12">
        <v>331.68</v>
      </c>
      <c r="D62" s="17">
        <f t="shared" si="0"/>
        <v>96.11127209504491</v>
      </c>
    </row>
    <row r="63" spans="1:4" s="6" customFormat="1" ht="15.75" x14ac:dyDescent="0.25">
      <c r="A63" s="5" t="s">
        <v>25</v>
      </c>
      <c r="B63" s="11">
        <f>B64+B65</f>
        <v>4507</v>
      </c>
      <c r="C63" s="11">
        <f>C64+C65</f>
        <v>4507</v>
      </c>
      <c r="D63" s="17">
        <f t="shared" si="0"/>
        <v>100</v>
      </c>
    </row>
    <row r="64" spans="1:4" ht="15.75" x14ac:dyDescent="0.25">
      <c r="A64" s="7" t="s">
        <v>55</v>
      </c>
      <c r="B64" s="12">
        <v>3500</v>
      </c>
      <c r="C64" s="12">
        <v>3500</v>
      </c>
      <c r="D64" s="17">
        <f t="shared" si="0"/>
        <v>100</v>
      </c>
    </row>
    <row r="65" spans="1:4" ht="15.75" x14ac:dyDescent="0.25">
      <c r="A65" s="7" t="s">
        <v>56</v>
      </c>
      <c r="B65" s="12">
        <v>1007</v>
      </c>
      <c r="C65" s="12">
        <v>1007</v>
      </c>
      <c r="D65" s="17">
        <f t="shared" si="0"/>
        <v>100</v>
      </c>
    </row>
    <row r="66" spans="1:4" s="6" customFormat="1" ht="31.5" x14ac:dyDescent="0.25">
      <c r="A66" s="5" t="s">
        <v>58</v>
      </c>
      <c r="B66" s="11">
        <f>B67+B68</f>
        <v>69954</v>
      </c>
      <c r="C66" s="11">
        <f>C67+C68</f>
        <v>69826.100000000006</v>
      </c>
      <c r="D66" s="17">
        <f t="shared" si="0"/>
        <v>99.817165565943341</v>
      </c>
    </row>
    <row r="67" spans="1:4" s="6" customFormat="1" ht="31.5" x14ac:dyDescent="0.25">
      <c r="A67" s="7" t="s">
        <v>57</v>
      </c>
      <c r="B67" s="12">
        <v>66395</v>
      </c>
      <c r="C67" s="12">
        <v>66395</v>
      </c>
      <c r="D67" s="17">
        <f t="shared" si="0"/>
        <v>100</v>
      </c>
    </row>
    <row r="68" spans="1:4" s="6" customFormat="1" ht="15.75" x14ac:dyDescent="0.25">
      <c r="A68" s="7" t="s">
        <v>60</v>
      </c>
      <c r="B68" s="12">
        <v>3559</v>
      </c>
      <c r="C68" s="12">
        <v>3431.1</v>
      </c>
      <c r="D68" s="17">
        <f t="shared" si="0"/>
        <v>96.406293902781684</v>
      </c>
    </row>
    <row r="69" spans="1:4" ht="15.75" x14ac:dyDescent="0.25">
      <c r="A69" s="5" t="s">
        <v>26</v>
      </c>
      <c r="B69" s="11">
        <f>B66+B63+B60+B56+B54+B48+B41+B35+B32+B30+B23+B46</f>
        <v>2176440.9891300001</v>
      </c>
      <c r="C69" s="11">
        <f>C66+C63+C60+C56+C54+C48+C41+C35+C32+C30+C23+C46+0.1</f>
        <v>2056465.38</v>
      </c>
      <c r="D69" s="17">
        <f t="shared" si="0"/>
        <v>94.487532180784811</v>
      </c>
    </row>
    <row r="70" spans="1:4" ht="15.75" x14ac:dyDescent="0.25">
      <c r="A70" s="5" t="s">
        <v>27</v>
      </c>
      <c r="B70" s="11">
        <f>B20-B69</f>
        <v>-163088.08913000021</v>
      </c>
      <c r="C70" s="11">
        <f>C20-C69</f>
        <v>42400.020000000019</v>
      </c>
      <c r="D70" s="17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2021-01-11T07:45:26Z</dcterms:modified>
</cp:coreProperties>
</file>