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C1594CC-5481-4F61-9AB3-DE7EE0807D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0" i="1"/>
  <c r="E5" i="1"/>
  <c r="E33" i="1" l="1"/>
  <c r="F33" i="1" s="1"/>
  <c r="F6" i="1"/>
  <c r="F7" i="1"/>
  <c r="F8" i="1"/>
  <c r="F9" i="1"/>
  <c r="F10" i="1"/>
  <c r="F12" i="1"/>
  <c r="F14" i="1"/>
  <c r="F16" i="1"/>
  <c r="F17" i="1"/>
  <c r="F18" i="1"/>
  <c r="F19" i="1"/>
  <c r="F21" i="1"/>
  <c r="F22" i="1"/>
  <c r="F23" i="1"/>
  <c r="F24" i="1"/>
  <c r="F26" i="1"/>
  <c r="F28" i="1"/>
  <c r="F29" i="1"/>
  <c r="F30" i="1"/>
  <c r="F31" i="1"/>
  <c r="F32" i="1"/>
  <c r="F34" i="1"/>
  <c r="F36" i="1"/>
  <c r="F37" i="1"/>
  <c r="F38" i="1"/>
  <c r="F40" i="1"/>
  <c r="F42" i="1"/>
  <c r="F43" i="1"/>
  <c r="F45" i="1"/>
  <c r="F46" i="1"/>
  <c r="C45" i="1" l="1"/>
  <c r="E44" i="1" l="1"/>
  <c r="F44" i="1" s="1"/>
  <c r="E41" i="1"/>
  <c r="F41" i="1" s="1"/>
  <c r="E39" i="1"/>
  <c r="F39" i="1" s="1"/>
  <c r="E35" i="1"/>
  <c r="F35" i="1" s="1"/>
  <c r="F27" i="1"/>
  <c r="E25" i="1"/>
  <c r="F25" i="1" s="1"/>
  <c r="F20" i="1"/>
  <c r="E15" i="1"/>
  <c r="F15" i="1" s="1"/>
  <c r="E13" i="1"/>
  <c r="E11" i="1"/>
  <c r="F11" i="1" s="1"/>
  <c r="F5" i="1"/>
  <c r="D44" i="1"/>
  <c r="D41" i="1"/>
  <c r="D39" i="1"/>
  <c r="D35" i="1"/>
  <c r="D33" i="1"/>
  <c r="D27" i="1"/>
  <c r="D25" i="1"/>
  <c r="D20" i="1"/>
  <c r="D15" i="1"/>
  <c r="D13" i="1"/>
  <c r="D11" i="1"/>
  <c r="D6" i="1"/>
  <c r="F13" i="1" l="1"/>
  <c r="E47" i="1"/>
  <c r="D5" i="1"/>
  <c r="C44" i="1"/>
  <c r="C41" i="1"/>
  <c r="C39" i="1"/>
  <c r="C35" i="1"/>
  <c r="C33" i="1"/>
  <c r="C27" i="1"/>
  <c r="C25" i="1"/>
  <c r="C20" i="1"/>
  <c r="C15" i="1"/>
  <c r="C5" i="1"/>
  <c r="C11" i="1"/>
  <c r="C13" i="1"/>
  <c r="C47" i="1" l="1"/>
  <c r="D47" i="1" l="1"/>
  <c r="F47" i="1" s="1"/>
</calcChain>
</file>

<file path=xl/sharedStrings.xml><?xml version="1.0" encoding="utf-8"?>
<sst xmlns="http://schemas.openxmlformats.org/spreadsheetml/2006/main" count="93" uniqueCount="93">
  <si>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</si>
  <si>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</si>
  <si>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</si>
  <si>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</si>
  <si>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</si>
  <si>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</si>
  <si>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</si>
  <si>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</si>
  <si>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</si>
  <si>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</si>
  <si>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</si>
  <si>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</si>
  <si>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</si>
  <si>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</si>
  <si>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</si>
  <si>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</si>
  <si>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</si>
  <si>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</si>
  <si>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</si>
  <si>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</si>
  <si>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</si>
  <si>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</si>
  <si>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</si>
  <si>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</si>
  <si>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</si>
  <si>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</si>
  <si>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</si>
  <si>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</si>
  <si>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</si>
  <si>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</si>
  <si>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</si>
  <si>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</si>
  <si>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</si>
  <si>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</si>
  <si>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</si>
  <si>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</si>
  <si>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</si>
  <si>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</si>
  <si>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</si>
  <si>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</si>
  <si>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</si>
  <si>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</si>
  <si>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</si>
  <si>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</si>
  <si>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</si>
  <si>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</si>
  <si>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</si>
  <si>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</si>
  <si>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</si>
  <si>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</si>
  <si>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</si>
  <si>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</si>
  <si>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</si>
  <si>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</si>
  <si>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</si>
  <si>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</si>
  <si>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</si>
  <si>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</si>
  <si>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</si>
  <si>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</si>
  <si>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</si>
  <si>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</si>
  <si>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</si>
  <si>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</si>
  <si>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</si>
  <si>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</si>
  <si>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</si>
  <si>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</si>
  <si>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</si>
  <si>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</si>
  <si>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</si>
  <si>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</si>
  <si>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</si>
  <si>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</si>
  <si>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</si>
  <si>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</si>
  <si>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</si>
  <si>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</si>
  <si>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</si>
  <si>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</si>
  <si>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</si>
  <si>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</si>
  <si>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</si>
  <si>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</si>
  <si>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</si>
  <si>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</si>
  <si>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</si>
  <si>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</si>
  <si>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</si>
  <si>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</si>
  <si>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</si>
  <si>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Отчет за 2021  год</t>
  </si>
  <si>
    <t>Сведения об исполнении бюджета муниципального района Мелеузовский район Республики Башкортостан за 2021 год по расходам, в разрезе разделов и подразделов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</si>
</sst>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/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shrinkToFit="1"/>
    </xf>
    <xf numFmtId="164" fontId="4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0" fillId="0" borderId="0" xfId="0" applyNumberFormat="1" applyFill="1"/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view="pageBreakPreview" topLeftCell="A28" zoomScale="118" zoomScaleNormal="91" zoomScaleSheetLayoutView="118" workbookViewId="0">
      <selection activeCell="C49" sqref="C49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9" style="1" customWidth="1"/>
    <col min="4" max="4" width="15.28515625" style="1" customWidth="1"/>
    <col min="5" max="5" width="14.28515625" style="1" customWidth="1"/>
    <col min="6" max="6" width="13.5703125" style="1" customWidth="1"/>
    <col min="7" max="16384" width="9.140625" style="1"/>
  </cols>
  <sheetData>
    <row r="1" spans="1:6" ht="57" customHeight="1" x14ac:dyDescent="0.25">
      <c r="A1" s="22" t="s">
        <v>92</v>
      </c>
      <c r="B1" s="22"/>
      <c r="C1" s="22"/>
      <c r="D1" s="22"/>
      <c r="E1" s="22"/>
      <c r="F1" s="22"/>
    </row>
    <row r="2" spans="1:6" x14ac:dyDescent="0.25">
      <c r="B2" s="2"/>
      <c r="C2" s="2"/>
      <c r="D2" s="3"/>
      <c r="E2" s="3"/>
      <c r="F2" s="3"/>
    </row>
    <row r="3" spans="1:6" x14ac:dyDescent="0.25">
      <c r="B3" s="2"/>
      <c r="C3" s="2"/>
      <c r="D3" s="3"/>
      <c r="E3" s="23" t="s">
        <v>0</v>
      </c>
      <c r="F3" s="24"/>
    </row>
    <row r="4" spans="1:6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91</v>
      </c>
      <c r="F4" s="6" t="s">
        <v>1</v>
      </c>
    </row>
    <row r="5" spans="1:6" s="9" customFormat="1" ht="15.75" x14ac:dyDescent="0.25">
      <c r="A5" s="7" t="s">
        <v>3</v>
      </c>
      <c r="B5" s="10" t="s">
        <v>41</v>
      </c>
      <c r="C5" s="14">
        <f>C6+C7+C8+C9+C10</f>
        <v>130018.6</v>
      </c>
      <c r="D5" s="19">
        <f>D6+D7+D9+D10+D8</f>
        <v>140992.4</v>
      </c>
      <c r="E5" s="19">
        <f>E6+E7+E9+E10+E8</f>
        <v>135866.90000000002</v>
      </c>
      <c r="F5" s="16">
        <f>E5/D5*100</f>
        <v>96.364697671647576</v>
      </c>
    </row>
    <row r="6" spans="1:6" ht="47.25" customHeight="1" x14ac:dyDescent="0.25">
      <c r="A6" s="5" t="s">
        <v>4</v>
      </c>
      <c r="B6" s="8" t="s">
        <v>79</v>
      </c>
      <c r="C6" s="17">
        <v>4548</v>
      </c>
      <c r="D6" s="20">
        <f>4548</f>
        <v>4548</v>
      </c>
      <c r="E6" s="20">
        <v>4499.5</v>
      </c>
      <c r="F6" s="25">
        <f t="shared" ref="F6:F47" si="0">E6/D6*100</f>
        <v>98.933597185576076</v>
      </c>
    </row>
    <row r="7" spans="1:6" ht="45.75" customHeight="1" x14ac:dyDescent="0.25">
      <c r="A7" s="5" t="s">
        <v>5</v>
      </c>
      <c r="B7" s="8" t="s">
        <v>42</v>
      </c>
      <c r="C7" s="17">
        <v>97318</v>
      </c>
      <c r="D7" s="20">
        <v>101617.8</v>
      </c>
      <c r="E7" s="20">
        <v>98485.1</v>
      </c>
      <c r="F7" s="25">
        <f t="shared" si="0"/>
        <v>96.917173959680298</v>
      </c>
    </row>
    <row r="8" spans="1:6" ht="15.75" customHeight="1" x14ac:dyDescent="0.25">
      <c r="A8" s="5" t="s">
        <v>86</v>
      </c>
      <c r="B8" s="8" t="s">
        <v>85</v>
      </c>
      <c r="C8" s="17">
        <v>44.8</v>
      </c>
      <c r="D8" s="20">
        <v>44.8</v>
      </c>
      <c r="E8" s="20"/>
      <c r="F8" s="25">
        <f t="shared" si="0"/>
        <v>0</v>
      </c>
    </row>
    <row r="9" spans="1:6" ht="15.75" x14ac:dyDescent="0.25">
      <c r="A9" s="5" t="s">
        <v>6</v>
      </c>
      <c r="B9" s="8" t="s">
        <v>43</v>
      </c>
      <c r="C9" s="17">
        <v>800</v>
      </c>
      <c r="D9" s="20">
        <v>800</v>
      </c>
      <c r="E9" s="20"/>
      <c r="F9" s="25">
        <f t="shared" si="0"/>
        <v>0</v>
      </c>
    </row>
    <row r="10" spans="1:6" ht="21" customHeight="1" x14ac:dyDescent="0.25">
      <c r="A10" s="5" t="s">
        <v>7</v>
      </c>
      <c r="B10" s="8" t="s">
        <v>44</v>
      </c>
      <c r="C10" s="17">
        <v>27307.8</v>
      </c>
      <c r="D10" s="20">
        <v>33981.800000000003</v>
      </c>
      <c r="E10" s="20">
        <v>32882.300000000003</v>
      </c>
      <c r="F10" s="25">
        <f t="shared" si="0"/>
        <v>96.764444496760021</v>
      </c>
    </row>
    <row r="11" spans="1:6" s="9" customFormat="1" ht="15.75" x14ac:dyDescent="0.25">
      <c r="A11" s="7" t="s">
        <v>8</v>
      </c>
      <c r="B11" s="10" t="s">
        <v>45</v>
      </c>
      <c r="C11" s="14">
        <f>C12</f>
        <v>2282.3000000000002</v>
      </c>
      <c r="D11" s="19">
        <f>D12</f>
        <v>2265.1</v>
      </c>
      <c r="E11" s="19">
        <f>E12</f>
        <v>2265.1</v>
      </c>
      <c r="F11" s="26">
        <f t="shared" si="0"/>
        <v>100</v>
      </c>
    </row>
    <row r="12" spans="1:6" ht="21" customHeight="1" x14ac:dyDescent="0.25">
      <c r="A12" s="5" t="s">
        <v>9</v>
      </c>
      <c r="B12" s="8" t="s">
        <v>46</v>
      </c>
      <c r="C12" s="17">
        <v>2282.3000000000002</v>
      </c>
      <c r="D12" s="20">
        <v>2265.1</v>
      </c>
      <c r="E12" s="20">
        <v>2265.1</v>
      </c>
      <c r="F12" s="25">
        <f t="shared" si="0"/>
        <v>100</v>
      </c>
    </row>
    <row r="13" spans="1:6" s="9" customFormat="1" ht="33" customHeight="1" x14ac:dyDescent="0.25">
      <c r="A13" s="7" t="s">
        <v>10</v>
      </c>
      <c r="B13" s="10" t="s">
        <v>47</v>
      </c>
      <c r="C13" s="14">
        <f>C14</f>
        <v>4788</v>
      </c>
      <c r="D13" s="19">
        <f>D14</f>
        <v>5312</v>
      </c>
      <c r="E13" s="19">
        <f>E14</f>
        <v>5226.8</v>
      </c>
      <c r="F13" s="26">
        <f t="shared" si="0"/>
        <v>98.396084337349393</v>
      </c>
    </row>
    <row r="14" spans="1:6" ht="38.25" customHeight="1" x14ac:dyDescent="0.25">
      <c r="A14" s="5" t="s">
        <v>90</v>
      </c>
      <c r="B14" s="8" t="s">
        <v>89</v>
      </c>
      <c r="C14" s="17">
        <v>4788</v>
      </c>
      <c r="D14" s="20">
        <v>5312</v>
      </c>
      <c r="E14" s="20">
        <v>5226.8</v>
      </c>
      <c r="F14" s="25">
        <f t="shared" si="0"/>
        <v>98.396084337349393</v>
      </c>
    </row>
    <row r="15" spans="1:6" s="9" customFormat="1" ht="18.75" customHeight="1" x14ac:dyDescent="0.25">
      <c r="A15" s="7" t="s">
        <v>11</v>
      </c>
      <c r="B15" s="10" t="s">
        <v>48</v>
      </c>
      <c r="C15" s="14">
        <f>C16+C17+C18+C19</f>
        <v>127010.3</v>
      </c>
      <c r="D15" s="19">
        <f>SUM(D16:D19)</f>
        <v>222872.8</v>
      </c>
      <c r="E15" s="19">
        <f>SUM(E16:E19)</f>
        <v>219557.3</v>
      </c>
      <c r="F15" s="26">
        <f t="shared" si="0"/>
        <v>98.512380155855723</v>
      </c>
    </row>
    <row r="16" spans="1:6" ht="17.25" customHeight="1" x14ac:dyDescent="0.25">
      <c r="A16" s="5" t="s">
        <v>12</v>
      </c>
      <c r="B16" s="8" t="s">
        <v>49</v>
      </c>
      <c r="C16" s="17">
        <v>8699.2999999999993</v>
      </c>
      <c r="D16" s="20">
        <v>8416.2999999999993</v>
      </c>
      <c r="E16" s="20">
        <v>8302.2999999999993</v>
      </c>
      <c r="F16" s="25">
        <f t="shared" si="0"/>
        <v>98.645485545904961</v>
      </c>
    </row>
    <row r="17" spans="1:6" ht="15.75" x14ac:dyDescent="0.25">
      <c r="A17" s="5" t="s">
        <v>13</v>
      </c>
      <c r="B17" s="8" t="s">
        <v>50</v>
      </c>
      <c r="C17" s="17">
        <v>700</v>
      </c>
      <c r="D17" s="20">
        <v>5700</v>
      </c>
      <c r="E17" s="20">
        <v>5698.6</v>
      </c>
      <c r="F17" s="25">
        <f t="shared" si="0"/>
        <v>99.975438596491244</v>
      </c>
    </row>
    <row r="18" spans="1:6" ht="19.5" customHeight="1" x14ac:dyDescent="0.25">
      <c r="A18" s="5" t="s">
        <v>14</v>
      </c>
      <c r="B18" s="8" t="s">
        <v>51</v>
      </c>
      <c r="C18" s="17">
        <v>102306.1</v>
      </c>
      <c r="D18" s="20">
        <v>182813.5</v>
      </c>
      <c r="E18" s="20">
        <v>181152.3</v>
      </c>
      <c r="F18" s="25">
        <f t="shared" si="0"/>
        <v>99.091314372297447</v>
      </c>
    </row>
    <row r="19" spans="1:6" ht="17.25" customHeight="1" x14ac:dyDescent="0.25">
      <c r="A19" s="5" t="s">
        <v>15</v>
      </c>
      <c r="B19" s="8" t="s">
        <v>52</v>
      </c>
      <c r="C19" s="17">
        <v>15304.9</v>
      </c>
      <c r="D19" s="20">
        <v>25943</v>
      </c>
      <c r="E19" s="20">
        <v>24404.1</v>
      </c>
      <c r="F19" s="25">
        <f t="shared" si="0"/>
        <v>94.068149404463625</v>
      </c>
    </row>
    <row r="20" spans="1:6" s="9" customFormat="1" ht="15.75" customHeight="1" x14ac:dyDescent="0.25">
      <c r="A20" s="7" t="s">
        <v>16</v>
      </c>
      <c r="B20" s="10" t="s">
        <v>53</v>
      </c>
      <c r="C20" s="14">
        <f>C21+C22+C23+C24</f>
        <v>170281</v>
      </c>
      <c r="D20" s="19">
        <f>D21+D22+D23+D24</f>
        <v>260660</v>
      </c>
      <c r="E20" s="19">
        <f>E21+E22+E23+E24</f>
        <v>252173.1</v>
      </c>
      <c r="F20" s="26">
        <f t="shared" si="0"/>
        <v>96.744072738433204</v>
      </c>
    </row>
    <row r="21" spans="1:6" ht="15.75" x14ac:dyDescent="0.25">
      <c r="A21" s="5" t="s">
        <v>17</v>
      </c>
      <c r="B21" s="8" t="s">
        <v>54</v>
      </c>
      <c r="C21" s="17">
        <v>1758.6</v>
      </c>
      <c r="D21" s="20">
        <v>5901.2</v>
      </c>
      <c r="E21" s="20">
        <v>5678</v>
      </c>
      <c r="F21" s="25">
        <f t="shared" si="0"/>
        <v>96.217718430149802</v>
      </c>
    </row>
    <row r="22" spans="1:6" ht="15.75" x14ac:dyDescent="0.25">
      <c r="A22" s="5" t="s">
        <v>18</v>
      </c>
      <c r="B22" s="8" t="s">
        <v>55</v>
      </c>
      <c r="C22" s="17">
        <v>27550.2</v>
      </c>
      <c r="D22" s="20">
        <v>87614.1</v>
      </c>
      <c r="E22" s="20">
        <v>81753.600000000006</v>
      </c>
      <c r="F22" s="25">
        <f t="shared" si="0"/>
        <v>93.311008159645539</v>
      </c>
    </row>
    <row r="23" spans="1:6" ht="15.75" x14ac:dyDescent="0.25">
      <c r="A23" s="5" t="s">
        <v>19</v>
      </c>
      <c r="B23" s="8" t="s">
        <v>56</v>
      </c>
      <c r="C23" s="17">
        <v>132872.20000000001</v>
      </c>
      <c r="D23" s="20">
        <v>159044.70000000001</v>
      </c>
      <c r="E23" s="20">
        <v>156641.5</v>
      </c>
      <c r="F23" s="25">
        <f t="shared" si="0"/>
        <v>98.488978255798514</v>
      </c>
    </row>
    <row r="24" spans="1:6" ht="30" x14ac:dyDescent="0.25">
      <c r="A24" s="5" t="s">
        <v>87</v>
      </c>
      <c r="B24" s="8" t="s">
        <v>88</v>
      </c>
      <c r="C24" s="17">
        <v>8100</v>
      </c>
      <c r="D24" s="20">
        <v>8100</v>
      </c>
      <c r="E24" s="20">
        <v>8100</v>
      </c>
      <c r="F24" s="25">
        <f t="shared" si="0"/>
        <v>100</v>
      </c>
    </row>
    <row r="25" spans="1:6" s="9" customFormat="1" ht="21" customHeight="1" x14ac:dyDescent="0.25">
      <c r="A25" s="7" t="s">
        <v>81</v>
      </c>
      <c r="B25" s="10" t="s">
        <v>83</v>
      </c>
      <c r="C25" s="14">
        <f>C26</f>
        <v>1847</v>
      </c>
      <c r="D25" s="19">
        <f>D26</f>
        <v>9751.4</v>
      </c>
      <c r="E25" s="19">
        <f t="shared" ref="E25" si="1">E26</f>
        <v>9751.4</v>
      </c>
      <c r="F25" s="26">
        <f t="shared" si="0"/>
        <v>100</v>
      </c>
    </row>
    <row r="26" spans="1:6" ht="21" customHeight="1" x14ac:dyDescent="0.25">
      <c r="A26" s="5" t="s">
        <v>82</v>
      </c>
      <c r="B26" s="8" t="s">
        <v>84</v>
      </c>
      <c r="C26" s="17">
        <v>1847</v>
      </c>
      <c r="D26" s="20">
        <v>9751.4</v>
      </c>
      <c r="E26" s="20">
        <v>9751.4</v>
      </c>
      <c r="F26" s="25">
        <f t="shared" si="0"/>
        <v>100</v>
      </c>
    </row>
    <row r="27" spans="1:6" s="9" customFormat="1" ht="15.75" x14ac:dyDescent="0.25">
      <c r="A27" s="7" t="s">
        <v>20</v>
      </c>
      <c r="B27" s="10" t="s">
        <v>57</v>
      </c>
      <c r="C27" s="14">
        <f>C28+C29+C30+C31+C32</f>
        <v>1247176.0000000002</v>
      </c>
      <c r="D27" s="19">
        <f>SUM(D28:D32)</f>
        <v>1315417.28947</v>
      </c>
      <c r="E27" s="19">
        <f>SUM(E28:E32)</f>
        <v>1284733.3999999999</v>
      </c>
      <c r="F27" s="26">
        <f t="shared" si="0"/>
        <v>97.667364591021681</v>
      </c>
    </row>
    <row r="28" spans="1:6" ht="15.75" x14ac:dyDescent="0.25">
      <c r="A28" s="5" t="s">
        <v>21</v>
      </c>
      <c r="B28" s="8" t="s">
        <v>58</v>
      </c>
      <c r="C28" s="17">
        <v>398843.4</v>
      </c>
      <c r="D28" s="20">
        <v>433605.3</v>
      </c>
      <c r="E28" s="20">
        <v>420717.5</v>
      </c>
      <c r="F28" s="25">
        <f t="shared" si="0"/>
        <v>97.027757732666103</v>
      </c>
    </row>
    <row r="29" spans="1:6" ht="15.75" x14ac:dyDescent="0.25">
      <c r="A29" s="5" t="s">
        <v>22</v>
      </c>
      <c r="B29" s="8" t="s">
        <v>59</v>
      </c>
      <c r="C29" s="17">
        <v>669783.69999999995</v>
      </c>
      <c r="D29" s="20">
        <v>697274.2</v>
      </c>
      <c r="E29" s="20">
        <v>684784.7</v>
      </c>
      <c r="F29" s="25">
        <f t="shared" si="0"/>
        <v>98.208810823632945</v>
      </c>
    </row>
    <row r="30" spans="1:6" ht="15.75" x14ac:dyDescent="0.25">
      <c r="A30" s="11" t="s">
        <v>77</v>
      </c>
      <c r="B30" s="8" t="s">
        <v>78</v>
      </c>
      <c r="C30" s="17">
        <v>106616.8</v>
      </c>
      <c r="D30" s="20">
        <v>115056.68947</v>
      </c>
      <c r="E30" s="20">
        <v>114883.5</v>
      </c>
      <c r="F30" s="25">
        <f t="shared" si="0"/>
        <v>99.849474662622583</v>
      </c>
    </row>
    <row r="31" spans="1:6" ht="19.5" customHeight="1" x14ac:dyDescent="0.25">
      <c r="A31" s="5" t="s">
        <v>23</v>
      </c>
      <c r="B31" s="8" t="s">
        <v>60</v>
      </c>
      <c r="C31" s="17">
        <v>32349.1</v>
      </c>
      <c r="D31" s="20">
        <v>28337.4</v>
      </c>
      <c r="E31" s="20">
        <v>26238</v>
      </c>
      <c r="F31" s="25">
        <f t="shared" si="0"/>
        <v>92.591416290838254</v>
      </c>
    </row>
    <row r="32" spans="1:6" ht="20.25" customHeight="1" x14ac:dyDescent="0.25">
      <c r="A32" s="5" t="s">
        <v>24</v>
      </c>
      <c r="B32" s="8" t="s">
        <v>61</v>
      </c>
      <c r="C32" s="17">
        <v>39583</v>
      </c>
      <c r="D32" s="20">
        <v>41143.699999999997</v>
      </c>
      <c r="E32" s="20">
        <v>38109.699999999997</v>
      </c>
      <c r="F32" s="25">
        <f t="shared" si="0"/>
        <v>92.625845512192626</v>
      </c>
    </row>
    <row r="33" spans="1:6" s="9" customFormat="1" ht="15.75" x14ac:dyDescent="0.25">
      <c r="A33" s="7" t="s">
        <v>25</v>
      </c>
      <c r="B33" s="10" t="s">
        <v>62</v>
      </c>
      <c r="C33" s="14">
        <f>C34</f>
        <v>91651.199999999997</v>
      </c>
      <c r="D33" s="19">
        <f>D34</f>
        <v>107843.2</v>
      </c>
      <c r="E33" s="19">
        <f>E34</f>
        <v>107422.5</v>
      </c>
      <c r="F33" s="26">
        <f t="shared" si="0"/>
        <v>99.609896590605615</v>
      </c>
    </row>
    <row r="34" spans="1:6" ht="15.75" x14ac:dyDescent="0.25">
      <c r="A34" s="5" t="s">
        <v>26</v>
      </c>
      <c r="B34" s="8" t="s">
        <v>63</v>
      </c>
      <c r="C34" s="17">
        <v>91651.199999999997</v>
      </c>
      <c r="D34" s="20">
        <v>107843.2</v>
      </c>
      <c r="E34" s="20">
        <v>107422.5</v>
      </c>
      <c r="F34" s="25">
        <f t="shared" si="0"/>
        <v>99.609896590605615</v>
      </c>
    </row>
    <row r="35" spans="1:6" s="9" customFormat="1" ht="15.75" x14ac:dyDescent="0.25">
      <c r="A35" s="7" t="s">
        <v>27</v>
      </c>
      <c r="B35" s="8" t="s">
        <v>64</v>
      </c>
      <c r="C35" s="17">
        <f>C36+C37+C38</f>
        <v>119220.4</v>
      </c>
      <c r="D35" s="19">
        <f>D36+D37+D38</f>
        <v>124862.9578</v>
      </c>
      <c r="E35" s="19">
        <f>E36+E37+E38</f>
        <v>116637.3</v>
      </c>
      <c r="F35" s="26">
        <f t="shared" si="0"/>
        <v>93.412251363470418</v>
      </c>
    </row>
    <row r="36" spans="1:6" ht="15.75" x14ac:dyDescent="0.25">
      <c r="A36" s="5" t="s">
        <v>28</v>
      </c>
      <c r="B36" s="8" t="s">
        <v>65</v>
      </c>
      <c r="C36" s="17">
        <v>645</v>
      </c>
      <c r="D36" s="20">
        <v>1469.2578000000001</v>
      </c>
      <c r="E36" s="20">
        <v>1410.2</v>
      </c>
      <c r="F36" s="25">
        <f t="shared" si="0"/>
        <v>95.980433113916433</v>
      </c>
    </row>
    <row r="37" spans="1:6" ht="18.75" customHeight="1" x14ac:dyDescent="0.25">
      <c r="A37" s="5" t="s">
        <v>29</v>
      </c>
      <c r="B37" s="8" t="s">
        <v>66</v>
      </c>
      <c r="C37" s="17">
        <v>2389.9</v>
      </c>
      <c r="D37" s="20">
        <v>3585.1</v>
      </c>
      <c r="E37" s="20">
        <v>3585.1</v>
      </c>
      <c r="F37" s="25">
        <f t="shared" si="0"/>
        <v>100</v>
      </c>
    </row>
    <row r="38" spans="1:6" ht="15.75" x14ac:dyDescent="0.25">
      <c r="A38" s="5" t="s">
        <v>30</v>
      </c>
      <c r="B38" s="8" t="s">
        <v>67</v>
      </c>
      <c r="C38" s="17">
        <v>116185.5</v>
      </c>
      <c r="D38" s="20">
        <v>119808.6</v>
      </c>
      <c r="E38" s="20">
        <v>111642</v>
      </c>
      <c r="F38" s="25">
        <f t="shared" si="0"/>
        <v>93.183627886478931</v>
      </c>
    </row>
    <row r="39" spans="1:6" s="9" customFormat="1" ht="16.5" customHeight="1" x14ac:dyDescent="0.25">
      <c r="A39" s="7" t="s">
        <v>31</v>
      </c>
      <c r="B39" s="18" t="s">
        <v>68</v>
      </c>
      <c r="C39" s="14">
        <f>C40</f>
        <v>41996</v>
      </c>
      <c r="D39" s="19">
        <f>D40</f>
        <v>61003.3</v>
      </c>
      <c r="E39" s="19">
        <f t="shared" ref="E39" si="2">E40</f>
        <v>53643.199999999997</v>
      </c>
      <c r="F39" s="26">
        <f t="shared" si="0"/>
        <v>87.93491499640183</v>
      </c>
    </row>
    <row r="40" spans="1:6" ht="15.75" x14ac:dyDescent="0.25">
      <c r="A40" s="5" t="s">
        <v>32</v>
      </c>
      <c r="B40" s="8" t="s">
        <v>69</v>
      </c>
      <c r="C40" s="17">
        <v>41996</v>
      </c>
      <c r="D40" s="20">
        <v>61003.3</v>
      </c>
      <c r="E40" s="20">
        <v>53643.199999999997</v>
      </c>
      <c r="F40" s="25">
        <f t="shared" si="0"/>
        <v>87.93491499640183</v>
      </c>
    </row>
    <row r="41" spans="1:6" s="9" customFormat="1" ht="15.75" x14ac:dyDescent="0.25">
      <c r="A41" s="7" t="s">
        <v>33</v>
      </c>
      <c r="B41" s="10" t="s">
        <v>70</v>
      </c>
      <c r="C41" s="14">
        <f>C42+C43</f>
        <v>4547</v>
      </c>
      <c r="D41" s="19">
        <f>D42+D43</f>
        <v>4547</v>
      </c>
      <c r="E41" s="19">
        <f>E42+E43</f>
        <v>4547</v>
      </c>
      <c r="F41" s="26">
        <f t="shared" si="0"/>
        <v>100</v>
      </c>
    </row>
    <row r="42" spans="1:6" ht="15.75" x14ac:dyDescent="0.25">
      <c r="A42" s="5" t="s">
        <v>34</v>
      </c>
      <c r="B42" s="8" t="s">
        <v>71</v>
      </c>
      <c r="C42" s="17">
        <v>3500</v>
      </c>
      <c r="D42" s="20">
        <v>3500</v>
      </c>
      <c r="E42" s="20">
        <v>3500</v>
      </c>
      <c r="F42" s="25">
        <f t="shared" si="0"/>
        <v>100</v>
      </c>
    </row>
    <row r="43" spans="1:6" ht="17.25" customHeight="1" x14ac:dyDescent="0.25">
      <c r="A43" s="5" t="s">
        <v>35</v>
      </c>
      <c r="B43" s="8" t="s">
        <v>72</v>
      </c>
      <c r="C43" s="17">
        <v>1047</v>
      </c>
      <c r="D43" s="20">
        <v>1047</v>
      </c>
      <c r="E43" s="20">
        <v>1047</v>
      </c>
      <c r="F43" s="25">
        <f t="shared" si="0"/>
        <v>100</v>
      </c>
    </row>
    <row r="44" spans="1:6" s="9" customFormat="1" ht="42.75" x14ac:dyDescent="0.25">
      <c r="A44" s="7" t="s">
        <v>36</v>
      </c>
      <c r="B44" s="10" t="s">
        <v>73</v>
      </c>
      <c r="C44" s="14">
        <f>C45+C46</f>
        <v>65752</v>
      </c>
      <c r="D44" s="19">
        <f>D45+D46</f>
        <v>79184.399999999994</v>
      </c>
      <c r="E44" s="19">
        <f>E45+E46</f>
        <v>79174.399999999994</v>
      </c>
      <c r="F44" s="26">
        <f t="shared" si="0"/>
        <v>99.987371249892647</v>
      </c>
    </row>
    <row r="45" spans="1:6" ht="49.5" customHeight="1" x14ac:dyDescent="0.25">
      <c r="A45" s="5" t="s">
        <v>37</v>
      </c>
      <c r="B45" s="8" t="s">
        <v>74</v>
      </c>
      <c r="C45" s="17">
        <f>65752</f>
        <v>65752</v>
      </c>
      <c r="D45" s="20">
        <v>76736.7</v>
      </c>
      <c r="E45" s="20">
        <v>76736.7</v>
      </c>
      <c r="F45" s="25">
        <f t="shared" si="0"/>
        <v>100</v>
      </c>
    </row>
    <row r="46" spans="1:6" ht="15.75" x14ac:dyDescent="0.25">
      <c r="A46" s="5" t="s">
        <v>38</v>
      </c>
      <c r="B46" s="8" t="s">
        <v>75</v>
      </c>
      <c r="C46" s="17">
        <v>0</v>
      </c>
      <c r="D46" s="20">
        <v>2447.6999999999998</v>
      </c>
      <c r="E46" s="20">
        <v>2437.6999999999998</v>
      </c>
      <c r="F46" s="25">
        <f t="shared" si="0"/>
        <v>99.591453200964182</v>
      </c>
    </row>
    <row r="47" spans="1:6" s="9" customFormat="1" ht="15.75" x14ac:dyDescent="0.25">
      <c r="A47" s="7" t="s">
        <v>39</v>
      </c>
      <c r="B47" s="10"/>
      <c r="C47" s="14">
        <f>C5+C11+C13+C15+C20+C25+C27+C33+C35+C39+C41+C44</f>
        <v>2006569.8</v>
      </c>
      <c r="D47" s="15">
        <f>D44+D41+D39+D35+D33+D27+D20+D15+D13+D11+D5+D25</f>
        <v>2334711.8472699998</v>
      </c>
      <c r="E47" s="15">
        <f>E44+E41+E39+E35+E33+E27+E20+E15+E13+E11+E5+E25</f>
        <v>2270998.3999999994</v>
      </c>
      <c r="F47" s="26">
        <f t="shared" si="0"/>
        <v>97.271035937711076</v>
      </c>
    </row>
    <row r="48" spans="1:6" ht="15.75" x14ac:dyDescent="0.25">
      <c r="C48" s="12"/>
    </row>
    <row r="49" spans="3:5" ht="15.75" x14ac:dyDescent="0.25">
      <c r="C49" s="13"/>
      <c r="E49" s="21"/>
    </row>
  </sheetData>
  <mergeCells count="2">
    <mergeCell ref="A1:F1"/>
    <mergeCell ref="E3:F3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2022-01-17T03:53:41Z</dcterms:modified>
</cp:coreProperties>
</file>