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НАТАША\НА САЙТ\на сайт\бюджет 2020\Исполнение консолидированного бюджета в разрезе МП\"/>
    </mc:Choice>
  </mc:AlternateContent>
  <bookViews>
    <workbookView xWindow="0" yWindow="0" windowWidth="21840" windowHeight="112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D6" i="1"/>
  <c r="C6" i="1" l="1"/>
  <c r="B6" i="1"/>
  <c r="G5" i="1" l="1"/>
  <c r="H5" i="1"/>
  <c r="B24" i="1"/>
  <c r="E17" i="1" l="1"/>
  <c r="G17" i="1"/>
  <c r="H17" i="1"/>
  <c r="H22" i="1" l="1"/>
  <c r="G22" i="1"/>
  <c r="H21" i="1"/>
  <c r="G21" i="1"/>
  <c r="H20" i="1"/>
  <c r="G20" i="1"/>
  <c r="H19" i="1"/>
  <c r="G19" i="1"/>
  <c r="H18" i="1"/>
  <c r="G18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G8" i="1"/>
  <c r="H7" i="1"/>
  <c r="G7" i="1"/>
  <c r="H6" i="1"/>
  <c r="G6" i="1"/>
  <c r="C24" i="1"/>
  <c r="E5" i="1" l="1"/>
  <c r="E22" i="1"/>
  <c r="E21" i="1"/>
  <c r="E20" i="1"/>
  <c r="E19" i="1"/>
  <c r="E18" i="1"/>
  <c r="E15" i="1"/>
  <c r="E14" i="1"/>
  <c r="E13" i="1"/>
  <c r="E12" i="1"/>
  <c r="E11" i="1"/>
  <c r="E10" i="1"/>
  <c r="E9" i="1"/>
  <c r="E8" i="1"/>
  <c r="E7" i="1"/>
  <c r="E6" i="1"/>
  <c r="D24" i="1" l="1"/>
  <c r="H24" i="1"/>
  <c r="G24" i="1" l="1"/>
  <c r="E24" i="1"/>
</calcChain>
</file>

<file path=xl/sharedStrings.xml><?xml version="1.0" encoding="utf-8"?>
<sst xmlns="http://schemas.openxmlformats.org/spreadsheetml/2006/main" count="31" uniqueCount="31">
  <si>
    <t xml:space="preserve"> Отчет</t>
  </si>
  <si>
    <t>Ед.Изм.: тыс.руб.</t>
  </si>
  <si>
    <t>Наименование муниципальной программы</t>
  </si>
  <si>
    <t>Муниципальная программа "Развитие системы образования муниципального района Мелеузовский район Республики Башкортостан"</t>
  </si>
  <si>
    <t>Муниципальная программа "Управление муниципальными финансами и муниципальным долгом муниципального района Мелеузовский район Республики Башкортостан"</t>
  </si>
  <si>
    <t>Муниципальная программа "Развитие молодежной политики, физкультуры и спорта в муниципальном районе Мелеузовский район Республики Башкортостан"</t>
  </si>
  <si>
    <t>Муниципальная программа "Развитие и поддержка малого и среднего предпринимательства в муниципальном районе Мелеузовский район Республики Башкортостан"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</si>
  <si>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муниципальном районе Мелеузовский район Республики Башкортостан"</t>
  </si>
  <si>
    <t>Муниципальная программа "Развитие культуры в муниципальном районе Мелеузовский район Республики Башкортостан"</t>
  </si>
  <si>
    <t>Муниципальная программа "Развитие муниципальной службы в муниципальном районе Мелеузовский район Республики Башкортостан"</t>
  </si>
  <si>
    <t>Муниципальная программа  "Развитие системы жилищно-коммунального хозяйства, строительного комплекса и управления муниципальной собственностью муниципального района Мелеузовский район Республики Башкортостан"</t>
  </si>
  <si>
    <t>Муниципальная программа "Дорожное хозяйство и транспортное обслуживание муниципального района Мелеузовский район Республики Башкортостан"</t>
  </si>
  <si>
    <t>Муниципальная программа "Снижение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Башкортостан"</t>
  </si>
  <si>
    <t>Муниципальная программа "Обеспечение общественной безопасности в муниципальном районе Мелеузовский район Республики Башкортостан"</t>
  </si>
  <si>
    <t>Непрограммные расходы</t>
  </si>
  <si>
    <t xml:space="preserve">Всего </t>
  </si>
  <si>
    <t>Муниципальная программа "Развитие культуры в городском поселении г. Мелеуз муниципального района Мелеузовский район Республики Башкортостан"</t>
  </si>
  <si>
    <t>Муниципальная программа "Дороги городского поселения г. Мелеуз муниципального района Мелеузовский район Республики Башкортостан"</t>
  </si>
  <si>
    <t>Муниципальная программа "Благоустройство территорий городского поселения г. Мелеуз муниципального района Мелеузовский район Республики Башкортостан"</t>
  </si>
  <si>
    <t>Муниципальная программа "Модернизация и реформирование жилищно-коммунального хозяйства городского поселения город Мелеуз муниципального района Мелеузовский район Республики Башкортостан"</t>
  </si>
  <si>
    <t>Муниципальная программа "Развитие муниципальной службы в городском поселении город Мелеуз муниципального района Мелеузовский район Республики Башкортостан"</t>
  </si>
  <si>
    <t>Муниципальная программа "Социальное развитие сельского поселения муниципального района Мелеузовский район Республики Башкортостан"</t>
  </si>
  <si>
    <t>Текущий план на 1 квартал 2018 года</t>
  </si>
  <si>
    <t>Темп прироста к пршлому году</t>
  </si>
  <si>
    <t>Муниципальная программа "Укрепление единства российской нации и этнокультурное развитие народов в муниципальном районе Мелеузовский район Республики Башкортостан"</t>
  </si>
  <si>
    <t>Уточненный план на 2019 год</t>
  </si>
  <si>
    <t>Уточненный план  на  2020 год</t>
  </si>
  <si>
    <t>% испол-я уточненного плана за 2020 год</t>
  </si>
  <si>
    <t>об исполнении консолидированного бюджета муниципального района Мелеузовский район Республики Башкортостан по расходам в разрезе муниципальных программ за  2020 год в сравнении с соответствующим периодом прошлого года</t>
  </si>
  <si>
    <t>Исполнено за  2019 год</t>
  </si>
  <si>
    <t>Исполнено за  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</si>
</sst>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color theme="1"/>
      <name val="Times New Roman"/>
      <family val="2"/>
      <charset val="204"/>
    </font>
    <font>
      <b/>
      <sz val="10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4" fillId="2" borderId="1" xfId="0" applyFont="1" applyFill="1" applyBorder="1"/>
    <xf numFmtId="164" fontId="4" fillId="2" borderId="1" xfId="0" applyNumberFormat="1" applyFont="1" applyFill="1" applyBorder="1" applyAlignment="1"/>
    <xf numFmtId="4" fontId="0" fillId="2" borderId="0" xfId="0" applyNumberFormat="1" applyFill="1" applyAlignment="1">
      <alignment horizontal="right" vertical="top"/>
    </xf>
    <xf numFmtId="164" fontId="9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/>
    <xf numFmtId="164" fontId="6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/>
    <xf numFmtId="164" fontId="6" fillId="2" borderId="1" xfId="0" applyNumberFormat="1" applyFont="1" applyFill="1" applyBorder="1" applyAlignment="1"/>
    <xf numFmtId="164" fontId="0" fillId="2" borderId="1" xfId="0" applyNumberFormat="1" applyFill="1" applyBorder="1" applyAlignment="1">
      <alignment horizontal="right"/>
    </xf>
    <xf numFmtId="164" fontId="5" fillId="2" borderId="1" xfId="0" applyNumberFormat="1" applyFont="1" applyFill="1" applyBorder="1" applyAlignment="1"/>
    <xf numFmtId="164" fontId="7" fillId="2" borderId="1" xfId="0" applyNumberFormat="1" applyFont="1" applyFill="1" applyBorder="1" applyAlignment="1"/>
    <xf numFmtId="0" fontId="1" fillId="2" borderId="0" xfId="0" applyFont="1" applyFill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/>
    <xf numFmtId="4" fontId="6" fillId="2" borderId="1" xfId="0" applyNumberFormat="1" applyFont="1" applyFill="1" applyBorder="1" applyAlignment="1"/>
    <xf numFmtId="4" fontId="0" fillId="2" borderId="1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124" zoomScaleNormal="124" workbookViewId="0">
      <selection activeCell="C11" sqref="C11"/>
    </sheetView>
  </sheetViews>
  <sheetFormatPr defaultRowHeight="12.75" x14ac:dyDescent="0.2"/>
  <cols>
    <col min="1" max="1" width="53.6640625" style="2" customWidth="1"/>
    <col min="2" max="2" width="17.5" style="2" customWidth="1"/>
    <col min="3" max="3" width="15.1640625" style="2" customWidth="1"/>
    <col min="4" max="4" width="15.33203125" style="3" customWidth="1"/>
    <col min="5" max="5" width="0.1640625" style="3" hidden="1" customWidth="1"/>
    <col min="6" max="6" width="16" style="3" customWidth="1"/>
    <col min="7" max="7" width="15.5" style="4" customWidth="1"/>
    <col min="8" max="8" width="13.33203125" style="1" customWidth="1"/>
    <col min="9" max="9" width="12.1640625" style="1" bestFit="1" customWidth="1"/>
    <col min="10" max="16384" width="9.33203125" style="1"/>
  </cols>
  <sheetData>
    <row r="1" spans="1:8" x14ac:dyDescent="0.2">
      <c r="A1" s="24" t="s">
        <v>0</v>
      </c>
      <c r="B1" s="24"/>
      <c r="C1" s="24"/>
      <c r="D1" s="24"/>
      <c r="E1" s="24"/>
      <c r="F1" s="24"/>
      <c r="G1" s="24"/>
    </row>
    <row r="2" spans="1:8" ht="37.5" customHeight="1" x14ac:dyDescent="0.2">
      <c r="A2" s="24" t="s">
        <v>28</v>
      </c>
      <c r="B2" s="24"/>
      <c r="C2" s="24"/>
      <c r="D2" s="24"/>
      <c r="E2" s="24"/>
      <c r="F2" s="24"/>
      <c r="G2" s="24"/>
    </row>
    <row r="3" spans="1:8" x14ac:dyDescent="0.2">
      <c r="A3" s="2" t="s">
        <v>1</v>
      </c>
    </row>
    <row r="4" spans="1:8" ht="78" customHeight="1" x14ac:dyDescent="0.2">
      <c r="A4" s="5" t="s">
        <v>2</v>
      </c>
      <c r="B4" s="6" t="s">
        <v>25</v>
      </c>
      <c r="C4" s="6" t="s">
        <v>29</v>
      </c>
      <c r="D4" s="7" t="s">
        <v>26</v>
      </c>
      <c r="E4" s="7" t="s">
        <v>22</v>
      </c>
      <c r="F4" s="7" t="s">
        <v>30</v>
      </c>
      <c r="G4" s="7" t="s">
        <v>27</v>
      </c>
      <c r="H4" s="8" t="s">
        <v>23</v>
      </c>
    </row>
    <row r="5" spans="1:8" ht="45" x14ac:dyDescent="0.2">
      <c r="A5" s="9" t="s">
        <v>3</v>
      </c>
      <c r="B5" s="25">
        <v>1198711.36503</v>
      </c>
      <c r="C5" s="25">
        <v>1183649.80324</v>
      </c>
      <c r="D5" s="15">
        <v>1212270.02</v>
      </c>
      <c r="E5" s="15">
        <f>D5/4</f>
        <v>303067.505</v>
      </c>
      <c r="F5" s="16">
        <v>1161420.51</v>
      </c>
      <c r="G5" s="10">
        <f>F5/D5*100</f>
        <v>95.805430377631538</v>
      </c>
      <c r="H5" s="17">
        <f>F5/C5*100</f>
        <v>98.121970435921853</v>
      </c>
    </row>
    <row r="6" spans="1:8" ht="60" x14ac:dyDescent="0.25">
      <c r="A6" s="9" t="s">
        <v>4</v>
      </c>
      <c r="B6" s="26">
        <f>90508.3-58102.3</f>
        <v>32406</v>
      </c>
      <c r="C6" s="26">
        <f>88715.52904-58102.3</f>
        <v>30613.229039999991</v>
      </c>
      <c r="D6" s="16">
        <f>99244-66395</f>
        <v>32849</v>
      </c>
      <c r="E6" s="18">
        <f t="shared" ref="E6:E24" si="0">D6/4</f>
        <v>8212.25</v>
      </c>
      <c r="F6" s="16">
        <v>31960.46</v>
      </c>
      <c r="G6" s="11">
        <f t="shared" ref="G6:G22" si="1">F6/D6*100</f>
        <v>97.295077475722252</v>
      </c>
      <c r="H6" s="19">
        <f t="shared" ref="H6:H24" si="2">F6/C6*100</f>
        <v>104.40081298918086</v>
      </c>
    </row>
    <row r="7" spans="1:8" ht="60" x14ac:dyDescent="0.25">
      <c r="A7" s="9" t="s">
        <v>5</v>
      </c>
      <c r="B7" s="27">
        <v>66168.319000000003</v>
      </c>
      <c r="C7" s="27">
        <v>65438.410320000003</v>
      </c>
      <c r="D7" s="17">
        <v>61747.62</v>
      </c>
      <c r="E7" s="20">
        <f t="shared" si="0"/>
        <v>15436.905000000001</v>
      </c>
      <c r="F7" s="17">
        <v>57116.54</v>
      </c>
      <c r="G7" s="11">
        <f t="shared" si="1"/>
        <v>92.499986234287249</v>
      </c>
      <c r="H7" s="19">
        <f t="shared" si="2"/>
        <v>87.282896575107387</v>
      </c>
    </row>
    <row r="8" spans="1:8" ht="60" x14ac:dyDescent="0.25">
      <c r="A8" s="9" t="s">
        <v>6</v>
      </c>
      <c r="B8" s="27">
        <v>5544.8</v>
      </c>
      <c r="C8" s="27">
        <v>5533</v>
      </c>
      <c r="D8" s="17">
        <v>4100</v>
      </c>
      <c r="E8" s="20">
        <f t="shared" si="0"/>
        <v>1025</v>
      </c>
      <c r="F8" s="17">
        <v>4100</v>
      </c>
      <c r="G8" s="11">
        <f t="shared" si="1"/>
        <v>100</v>
      </c>
      <c r="H8" s="19">
        <v>0</v>
      </c>
    </row>
    <row r="9" spans="1:8" ht="75" x14ac:dyDescent="0.25">
      <c r="A9" s="9" t="s">
        <v>7</v>
      </c>
      <c r="B9" s="27">
        <v>12130.11</v>
      </c>
      <c r="C9" s="27">
        <v>10807.44</v>
      </c>
      <c r="D9" s="17">
        <v>9264.6</v>
      </c>
      <c r="E9" s="20">
        <f t="shared" si="0"/>
        <v>2316.15</v>
      </c>
      <c r="F9" s="17">
        <v>6933.6</v>
      </c>
      <c r="G9" s="11">
        <f t="shared" si="1"/>
        <v>74.83971245385662</v>
      </c>
      <c r="H9" s="19">
        <f t="shared" si="2"/>
        <v>64.155803779618481</v>
      </c>
    </row>
    <row r="10" spans="1:8" ht="45" x14ac:dyDescent="0.25">
      <c r="A10" s="9" t="s">
        <v>8</v>
      </c>
      <c r="B10" s="27">
        <v>121649.53</v>
      </c>
      <c r="C10" s="27">
        <v>120757.82</v>
      </c>
      <c r="D10" s="17">
        <v>128609.5</v>
      </c>
      <c r="E10" s="20">
        <f t="shared" si="0"/>
        <v>32152.375</v>
      </c>
      <c r="F10" s="17">
        <v>128020.71</v>
      </c>
      <c r="G10" s="11">
        <f t="shared" si="1"/>
        <v>99.542187785505746</v>
      </c>
      <c r="H10" s="19">
        <f t="shared" si="2"/>
        <v>106.01442622929098</v>
      </c>
    </row>
    <row r="11" spans="1:8" ht="45" x14ac:dyDescent="0.25">
      <c r="A11" s="9" t="s">
        <v>9</v>
      </c>
      <c r="B11" s="27">
        <v>90438.19</v>
      </c>
      <c r="C11" s="27">
        <v>84628.53</v>
      </c>
      <c r="D11" s="20">
        <v>98527.07</v>
      </c>
      <c r="E11" s="20">
        <f t="shared" si="0"/>
        <v>24631.767500000002</v>
      </c>
      <c r="F11" s="20">
        <v>84592.44</v>
      </c>
      <c r="G11" s="11">
        <f t="shared" si="1"/>
        <v>85.857054310048994</v>
      </c>
      <c r="H11" s="19">
        <f t="shared" si="2"/>
        <v>99.95735480694276</v>
      </c>
    </row>
    <row r="12" spans="1:8" ht="90" x14ac:dyDescent="0.25">
      <c r="A12" s="9" t="s">
        <v>10</v>
      </c>
      <c r="B12" s="28">
        <v>258173.64</v>
      </c>
      <c r="C12" s="28">
        <v>186129.38</v>
      </c>
      <c r="D12" s="17">
        <v>160959.53</v>
      </c>
      <c r="E12" s="20">
        <f t="shared" si="0"/>
        <v>40239.8825</v>
      </c>
      <c r="F12" s="17">
        <v>121201.48</v>
      </c>
      <c r="G12" s="11">
        <f t="shared" si="1"/>
        <v>75.299350091293121</v>
      </c>
      <c r="H12" s="19">
        <f t="shared" si="2"/>
        <v>65.116791341592602</v>
      </c>
    </row>
    <row r="13" spans="1:8" ht="60" x14ac:dyDescent="0.25">
      <c r="A13" s="9" t="s">
        <v>11</v>
      </c>
      <c r="B13" s="27">
        <v>88586.76</v>
      </c>
      <c r="C13" s="27">
        <v>70830.429999999993</v>
      </c>
      <c r="D13" s="20">
        <v>83110.37</v>
      </c>
      <c r="E13" s="20">
        <f t="shared" si="0"/>
        <v>20777.592499999999</v>
      </c>
      <c r="F13" s="20">
        <v>80386.570000000007</v>
      </c>
      <c r="G13" s="11">
        <f t="shared" si="1"/>
        <v>96.722671310451403</v>
      </c>
      <c r="H13" s="19">
        <v>0</v>
      </c>
    </row>
    <row r="14" spans="1:8" ht="75" x14ac:dyDescent="0.25">
      <c r="A14" s="9" t="s">
        <v>12</v>
      </c>
      <c r="B14" s="28">
        <v>3426.42</v>
      </c>
      <c r="C14" s="28">
        <v>2521.02</v>
      </c>
      <c r="D14" s="17">
        <v>6816.81</v>
      </c>
      <c r="E14" s="20">
        <f t="shared" si="0"/>
        <v>1704.2025000000001</v>
      </c>
      <c r="F14" s="17">
        <v>6001.77</v>
      </c>
      <c r="G14" s="11">
        <f t="shared" si="1"/>
        <v>88.043674387286714</v>
      </c>
      <c r="H14" s="19">
        <f t="shared" si="2"/>
        <v>238.06911488207155</v>
      </c>
    </row>
    <row r="15" spans="1:8" ht="60" x14ac:dyDescent="0.25">
      <c r="A15" s="9" t="s">
        <v>13</v>
      </c>
      <c r="B15" s="27">
        <v>1009.78</v>
      </c>
      <c r="C15" s="27">
        <v>1007.94</v>
      </c>
      <c r="D15" s="17">
        <v>946</v>
      </c>
      <c r="E15" s="20">
        <f t="shared" si="0"/>
        <v>236.5</v>
      </c>
      <c r="F15" s="17">
        <v>722.05</v>
      </c>
      <c r="G15" s="11">
        <f t="shared" si="1"/>
        <v>76.326638477801268</v>
      </c>
      <c r="H15" s="19">
        <f t="shared" si="2"/>
        <v>71.636208504474467</v>
      </c>
    </row>
    <row r="16" spans="1:8" ht="60" x14ac:dyDescent="0.25">
      <c r="A16" s="9" t="s">
        <v>24</v>
      </c>
      <c r="B16" s="27">
        <v>200</v>
      </c>
      <c r="C16" s="27">
        <v>56.8</v>
      </c>
      <c r="D16" s="17">
        <v>250</v>
      </c>
      <c r="E16" s="20"/>
      <c r="F16" s="17">
        <v>0</v>
      </c>
      <c r="G16" s="11">
        <v>0</v>
      </c>
      <c r="H16" s="19"/>
    </row>
    <row r="17" spans="1:8" ht="51" x14ac:dyDescent="0.25">
      <c r="A17" s="8" t="s">
        <v>16</v>
      </c>
      <c r="B17" s="27">
        <v>46960.86</v>
      </c>
      <c r="C17" s="27">
        <v>46252.32</v>
      </c>
      <c r="D17" s="21">
        <v>43088.43</v>
      </c>
      <c r="E17" s="20">
        <f t="shared" si="0"/>
        <v>10772.1075</v>
      </c>
      <c r="F17" s="21">
        <v>41239.050000000003</v>
      </c>
      <c r="G17" s="11">
        <f t="shared" si="1"/>
        <v>95.707942944312435</v>
      </c>
      <c r="H17" s="19">
        <f t="shared" si="2"/>
        <v>89.161041002916193</v>
      </c>
    </row>
    <row r="18" spans="1:8" ht="38.25" x14ac:dyDescent="0.25">
      <c r="A18" s="8" t="s">
        <v>17</v>
      </c>
      <c r="B18" s="29">
        <v>84765.5</v>
      </c>
      <c r="C18" s="29">
        <v>80665.490000000005</v>
      </c>
      <c r="D18" s="21">
        <v>101535.48</v>
      </c>
      <c r="E18" s="20">
        <f t="shared" si="0"/>
        <v>25383.87</v>
      </c>
      <c r="F18" s="21">
        <v>100441.22</v>
      </c>
      <c r="G18" s="11">
        <f t="shared" si="1"/>
        <v>98.922288051427941</v>
      </c>
      <c r="H18" s="19">
        <f t="shared" si="2"/>
        <v>124.51572537401061</v>
      </c>
    </row>
    <row r="19" spans="1:8" ht="51" x14ac:dyDescent="0.25">
      <c r="A19" s="8" t="s">
        <v>18</v>
      </c>
      <c r="B19" s="29">
        <v>122715.18</v>
      </c>
      <c r="C19" s="29">
        <v>114408.16</v>
      </c>
      <c r="D19" s="21">
        <v>275969.86</v>
      </c>
      <c r="E19" s="20">
        <f t="shared" si="0"/>
        <v>68992.464999999997</v>
      </c>
      <c r="F19" s="21">
        <v>236851.58</v>
      </c>
      <c r="G19" s="11">
        <f t="shared" si="1"/>
        <v>85.825162211554556</v>
      </c>
      <c r="H19" s="19">
        <f t="shared" si="2"/>
        <v>207.02332770669503</v>
      </c>
    </row>
    <row r="20" spans="1:8" ht="63.75" x14ac:dyDescent="0.25">
      <c r="A20" s="8" t="s">
        <v>19</v>
      </c>
      <c r="B20" s="29">
        <v>6531.49</v>
      </c>
      <c r="C20" s="29">
        <v>5285.38</v>
      </c>
      <c r="D20" s="21">
        <v>2764.89</v>
      </c>
      <c r="E20" s="20">
        <f t="shared" si="0"/>
        <v>691.22249999999997</v>
      </c>
      <c r="F20" s="21">
        <v>2674</v>
      </c>
      <c r="G20" s="11">
        <f t="shared" si="1"/>
        <v>96.712708281342117</v>
      </c>
      <c r="H20" s="19">
        <f t="shared" si="2"/>
        <v>50.592388815941334</v>
      </c>
    </row>
    <row r="21" spans="1:8" ht="51" x14ac:dyDescent="0.25">
      <c r="A21" s="8" t="s">
        <v>20</v>
      </c>
      <c r="B21" s="29">
        <v>16294.7</v>
      </c>
      <c r="C21" s="29">
        <v>15556.35</v>
      </c>
      <c r="D21" s="21">
        <v>14546</v>
      </c>
      <c r="E21" s="20">
        <f t="shared" si="0"/>
        <v>3636.5</v>
      </c>
      <c r="F21" s="21">
        <v>12387.85</v>
      </c>
      <c r="G21" s="11">
        <f t="shared" si="1"/>
        <v>85.163275127182743</v>
      </c>
      <c r="H21" s="19">
        <f t="shared" si="2"/>
        <v>79.632111645726667</v>
      </c>
    </row>
    <row r="22" spans="1:8" ht="38.25" x14ac:dyDescent="0.25">
      <c r="A22" s="8" t="s">
        <v>21</v>
      </c>
      <c r="B22" s="29">
        <v>151290.41</v>
      </c>
      <c r="C22" s="29">
        <v>147740.44</v>
      </c>
      <c r="D22" s="21">
        <v>133313.10999999999</v>
      </c>
      <c r="E22" s="20">
        <f t="shared" si="0"/>
        <v>33328.277499999997</v>
      </c>
      <c r="F22" s="21">
        <v>126859.6</v>
      </c>
      <c r="G22" s="11">
        <f t="shared" si="1"/>
        <v>95.159133261537448</v>
      </c>
      <c r="H22" s="19">
        <f t="shared" si="2"/>
        <v>85.866537286608875</v>
      </c>
    </row>
    <row r="23" spans="1:8" ht="15" x14ac:dyDescent="0.25">
      <c r="A23" s="9" t="s">
        <v>14</v>
      </c>
      <c r="B23" s="29"/>
      <c r="C23" s="29"/>
      <c r="D23" s="29"/>
      <c r="E23" s="20"/>
      <c r="F23" s="17"/>
      <c r="G23" s="11"/>
      <c r="H23" s="19"/>
    </row>
    <row r="24" spans="1:8" ht="15" x14ac:dyDescent="0.25">
      <c r="A24" s="12" t="s">
        <v>15</v>
      </c>
      <c r="B24" s="22">
        <f>SUM(B5:B23)</f>
        <v>2307003.0540300007</v>
      </c>
      <c r="C24" s="22">
        <f>SUM(C5:C23)</f>
        <v>2171881.9426000002</v>
      </c>
      <c r="D24" s="22">
        <f>SUM(D5:D23)</f>
        <v>2370668.2900000005</v>
      </c>
      <c r="E24" s="23">
        <f t="shared" si="0"/>
        <v>592667.07250000013</v>
      </c>
      <c r="F24" s="22">
        <f>SUM(F5:F23)</f>
        <v>2202909.4300000002</v>
      </c>
      <c r="G24" s="13">
        <f>F24/D24*100</f>
        <v>92.923562494692149</v>
      </c>
      <c r="H24" s="13">
        <f t="shared" si="2"/>
        <v>101.42859916975304</v>
      </c>
    </row>
    <row r="28" spans="1:8" x14ac:dyDescent="0.2">
      <c r="D28" s="14"/>
      <c r="F28" s="14"/>
    </row>
    <row r="45" ht="0.75" hidden="1" customHeight="1" x14ac:dyDescent="0.2"/>
    <row r="46" hidden="1" x14ac:dyDescent="0.2"/>
    <row r="47" ht="1.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2020-08-20T05:35:45Z</cp:lastPrinted>
  <dcterms:created xsi:type="dcterms:W3CDTF">2017-05-25T10:54:37Z</dcterms:created>
  <dcterms:modified xsi:type="dcterms:W3CDTF">2021-01-21T05:51:24Z</dcterms:modified>
</cp:coreProperties>
</file>