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19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0" i="1"/>
  <c r="D30" i="1"/>
  <c r="C30" i="1"/>
  <c r="E30" i="1"/>
  <c r="D48" i="1"/>
  <c r="D46" i="1"/>
  <c r="D42" i="1"/>
  <c r="D39" i="1"/>
  <c r="D32" i="1"/>
  <c r="D25" i="1"/>
  <c r="D19" i="1"/>
  <c r="D15" i="1"/>
  <c r="D13" i="1"/>
  <c r="D5" i="1"/>
  <c r="C48" i="1"/>
  <c r="C46" i="1"/>
  <c r="C42" i="1"/>
  <c r="C39" i="1"/>
  <c r="C32" i="1"/>
  <c r="C25" i="1"/>
  <c r="C19" i="1"/>
  <c r="C15" i="1"/>
  <c r="C13" i="1"/>
  <c r="C5" i="1"/>
  <c r="H30" i="1" l="1"/>
  <c r="I53" i="1"/>
  <c r="H53" i="1"/>
  <c r="I52" i="1"/>
  <c r="H52" i="1"/>
  <c r="I50" i="1"/>
  <c r="H50" i="1"/>
  <c r="I49" i="1"/>
  <c r="H49" i="1"/>
  <c r="I47" i="1"/>
  <c r="H47" i="1"/>
  <c r="I45" i="1"/>
  <c r="H45" i="1"/>
  <c r="I44" i="1"/>
  <c r="H44" i="1"/>
  <c r="I43" i="1"/>
  <c r="H43" i="1"/>
  <c r="I41" i="1"/>
  <c r="I40" i="1"/>
  <c r="H40" i="1"/>
  <c r="I38" i="1"/>
  <c r="H38" i="1"/>
  <c r="I37" i="1"/>
  <c r="H37" i="1"/>
  <c r="H35" i="1"/>
  <c r="I34" i="1"/>
  <c r="H34" i="1"/>
  <c r="I33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H11" i="1"/>
  <c r="I8" i="1"/>
  <c r="H8" i="1"/>
  <c r="I7" i="1"/>
  <c r="H7" i="1"/>
  <c r="I6" i="1"/>
  <c r="H6" i="1"/>
  <c r="D51" i="1"/>
  <c r="D54" i="1" s="1"/>
  <c r="C51" i="1"/>
  <c r="C54" i="1" s="1"/>
  <c r="F53" i="1" l="1"/>
  <c r="F52" i="1"/>
  <c r="F50" i="1"/>
  <c r="F49" i="1"/>
  <c r="F47" i="1"/>
  <c r="F45" i="1"/>
  <c r="F44" i="1"/>
  <c r="F43" i="1"/>
  <c r="F41" i="1"/>
  <c r="F40" i="1"/>
  <c r="F38" i="1"/>
  <c r="F37" i="1"/>
  <c r="F36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E51" i="1" l="1"/>
  <c r="F51" i="1" s="1"/>
  <c r="G51" i="1"/>
  <c r="I51" i="1" l="1"/>
  <c r="H51" i="1"/>
  <c r="G48" i="1"/>
  <c r="I48" i="1" s="1"/>
  <c r="G46" i="1"/>
  <c r="I46" i="1" s="1"/>
  <c r="G42" i="1"/>
  <c r="I42" i="1" s="1"/>
  <c r="G39" i="1"/>
  <c r="I39" i="1" s="1"/>
  <c r="G32" i="1"/>
  <c r="I32" i="1" s="1"/>
  <c r="G25" i="1"/>
  <c r="I25" i="1" s="1"/>
  <c r="G19" i="1"/>
  <c r="I19" i="1" s="1"/>
  <c r="G15" i="1"/>
  <c r="I15" i="1" s="1"/>
  <c r="G13" i="1"/>
  <c r="I13" i="1" s="1"/>
  <c r="G5" i="1"/>
  <c r="I5" i="1" s="1"/>
  <c r="E48" i="1"/>
  <c r="E46" i="1"/>
  <c r="E42" i="1"/>
  <c r="E39" i="1"/>
  <c r="E32" i="1"/>
  <c r="E25" i="1"/>
  <c r="E19" i="1"/>
  <c r="E15" i="1"/>
  <c r="E13" i="1"/>
  <c r="E5" i="1"/>
  <c r="E54" i="1" l="1"/>
  <c r="G54" i="1"/>
  <c r="I54" i="1" s="1"/>
  <c r="F48" i="1"/>
  <c r="H48" i="1"/>
  <c r="F46" i="1"/>
  <c r="H46" i="1"/>
  <c r="F42" i="1"/>
  <c r="H42" i="1"/>
  <c r="F39" i="1"/>
  <c r="H39" i="1"/>
  <c r="F32" i="1"/>
  <c r="H32" i="1"/>
  <c r="F25" i="1"/>
  <c r="H25" i="1"/>
  <c r="F19" i="1"/>
  <c r="H19" i="1"/>
  <c r="F15" i="1"/>
  <c r="H15" i="1"/>
  <c r="F13" i="1"/>
  <c r="H13" i="1"/>
  <c r="F5" i="1"/>
  <c r="H5" i="1"/>
  <c r="F54" i="1" l="1"/>
  <c r="H54" i="1"/>
</calcChain>
</file>

<file path=xl/sharedStrings.xml><?xml version="1.0" encoding="utf-8"?>
<sst xmlns="http://schemas.openxmlformats.org/spreadsheetml/2006/main" count="111" uniqueCount="111">
  <si>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</si>
  <si>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</si>
  <si>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</si>
  <si>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</si>
  <si>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</si>
  <si>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</si>
  <si>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</si>
  <si>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</si>
  <si>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</si>
  <si>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</si>
  <si>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</si>
  <si>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</si>
  <si>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</si>
  <si>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</si>
  <si>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</si>
  <si>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</si>
  <si>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</si>
  <si>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</si>
  <si>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</si>
  <si>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</si>
  <si>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</si>
  <si>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</si>
  <si>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</si>
  <si>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</si>
  <si>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</si>
  <si>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</si>
  <si>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</si>
  <si>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</si>
  <si>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</si>
  <si>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</si>
  <si>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</si>
  <si>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</si>
  <si>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</si>
  <si>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</si>
  <si>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</si>
  <si>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</si>
  <si>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</si>
  <si>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</si>
  <si>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</si>
  <si>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</si>
  <si>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</si>
  <si>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</si>
  <si>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</si>
  <si>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</si>
  <si>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</si>
  <si>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</si>
  <si>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</si>
  <si>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</si>
  <si>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</si>
  <si>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</si>
  <si>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</si>
  <si>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</si>
  <si>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</si>
  <si>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</si>
  <si>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</si>
  <si>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</si>
  <si>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</si>
  <si>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</si>
  <si>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</si>
  <si>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</si>
  <si>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</si>
  <si>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</si>
  <si>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</si>
  <si>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</si>
  <si>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</si>
  <si>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</si>
  <si>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</si>
  <si>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</si>
  <si>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</si>
  <si>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</si>
  <si>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</si>
  <si>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</si>
  <si>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</si>
  <si>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</si>
  <si>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</si>
  <si>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</si>
  <si>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</si>
  <si>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</si>
  <si>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</si>
  <si>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</si>
  <si>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</si>
  <si>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</si>
  <si>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</si>
  <si>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</si>
  <si>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</si>
  <si>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</si>
  <si>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</si>
  <si>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</si>
  <si>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</si>
  <si>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</si>
  <si>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</si>
  <si>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</si>
  <si>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</si>
  <si>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</si>
  <si>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</si>
  <si>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</si>
  <si>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</si>
  <si>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</si>
  <si>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</si>
  <si>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</si>
  <si>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</si>
  <si>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Темп роста 2019 года к 2018 году</t>
  </si>
  <si>
    <t>ОХРАНА ОКРУЖАЮЩЕЙ СРЕДЫ</t>
  </si>
  <si>
    <t>Другие вопросы в области окружающей среды</t>
  </si>
  <si>
    <t>0600</t>
  </si>
  <si>
    <t>0605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</si>
  <si>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 квартал 2019 года в сравнении с  аналогичным периодом 2018 года</t>
  </si>
  <si>
    <t>Судебная реформа</t>
  </si>
  <si>
    <t>0105</t>
  </si>
  <si>
    <t>Исполнено за 2 квартал 2018 года</t>
  </si>
  <si>
    <t>Исполнено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</si>
</sst>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165" fontId="2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45" sqref="E45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5.5" style="2" customWidth="1"/>
    <col min="6" max="6" width="13.83203125" style="2" hidden="1" customWidth="1"/>
    <col min="7" max="7" width="16" style="2" customWidth="1"/>
    <col min="8" max="8" width="15.5" style="5" customWidth="1"/>
    <col min="9" max="9" width="13" style="1" customWidth="1"/>
    <col min="10" max="10" width="12.1640625" style="1" bestFit="1" customWidth="1"/>
    <col min="11" max="16384" width="9.33203125" style="1"/>
  </cols>
  <sheetData>
    <row r="1" spans="1:9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9" ht="37.5" customHeight="1" x14ac:dyDescent="0.2">
      <c r="A2" s="20" t="s">
        <v>106</v>
      </c>
      <c r="B2" s="20"/>
      <c r="C2" s="20"/>
      <c r="D2" s="20"/>
      <c r="E2" s="20"/>
      <c r="F2" s="20"/>
      <c r="G2" s="20"/>
      <c r="H2" s="20"/>
    </row>
    <row r="3" spans="1:9" x14ac:dyDescent="0.2">
      <c r="A3" s="4" t="s">
        <v>1</v>
      </c>
    </row>
    <row r="4" spans="1:9" ht="45.75" customHeight="1" x14ac:dyDescent="0.2">
      <c r="A4" s="7" t="s">
        <v>2</v>
      </c>
      <c r="B4" s="8" t="s">
        <v>3</v>
      </c>
      <c r="C4" s="3" t="s">
        <v>97</v>
      </c>
      <c r="D4" s="3" t="s">
        <v>109</v>
      </c>
      <c r="E4" s="3" t="s">
        <v>100</v>
      </c>
      <c r="F4" s="3" t="s">
        <v>98</v>
      </c>
      <c r="G4" s="3" t="s">
        <v>110</v>
      </c>
      <c r="H4" s="3" t="s">
        <v>99</v>
      </c>
      <c r="I4" s="3" t="s">
        <v>101</v>
      </c>
    </row>
    <row r="5" spans="1:9" ht="15" x14ac:dyDescent="0.25">
      <c r="A5" s="9" t="s">
        <v>4</v>
      </c>
      <c r="B5" s="10" t="s">
        <v>5</v>
      </c>
      <c r="C5" s="13">
        <f>SUM(C6:C12)</f>
        <v>147985.01200000002</v>
      </c>
      <c r="D5" s="13">
        <f>SUM(D6:D12)</f>
        <v>63508.785000000003</v>
      </c>
      <c r="E5" s="13">
        <f>SUM(E6:E12)</f>
        <v>187349.56200000001</v>
      </c>
      <c r="F5" s="13">
        <f>E5/4</f>
        <v>46837.390500000001</v>
      </c>
      <c r="G5" s="13">
        <f>SUM(G6:G12)</f>
        <v>86248.161590000003</v>
      </c>
      <c r="H5" s="6">
        <f>G5/E5*100</f>
        <v>46.035955819314914</v>
      </c>
      <c r="I5" s="17">
        <f>G5/D5*100</f>
        <v>135.80508836690862</v>
      </c>
    </row>
    <row r="6" spans="1:9" ht="45" x14ac:dyDescent="0.25">
      <c r="A6" s="8" t="s">
        <v>94</v>
      </c>
      <c r="B6" s="10" t="s">
        <v>93</v>
      </c>
      <c r="C6" s="14">
        <v>12700.617</v>
      </c>
      <c r="D6" s="15">
        <v>5118.549</v>
      </c>
      <c r="E6" s="14">
        <v>15168</v>
      </c>
      <c r="F6" s="16">
        <v>7409.3770000000004</v>
      </c>
      <c r="G6" s="15">
        <v>7409.38</v>
      </c>
      <c r="H6" s="6">
        <f t="shared" ref="H6:H54" si="0">G6/E6*100</f>
        <v>48.848760548523209</v>
      </c>
      <c r="I6" s="17">
        <f t="shared" ref="I6:I54" si="1">G6/D6*100</f>
        <v>144.75547660088824</v>
      </c>
    </row>
    <row r="7" spans="1:9" ht="60" x14ac:dyDescent="0.25">
      <c r="A7" s="8" t="s">
        <v>6</v>
      </c>
      <c r="B7" s="10" t="s">
        <v>7</v>
      </c>
      <c r="C7" s="14">
        <v>3652.3</v>
      </c>
      <c r="D7" s="15">
        <v>1689.5889999999999</v>
      </c>
      <c r="E7" s="14">
        <v>3963</v>
      </c>
      <c r="F7" s="16">
        <f t="shared" ref="F7:F54" si="2">E7/4</f>
        <v>990.75</v>
      </c>
      <c r="G7" s="15">
        <v>2157.6949500000001</v>
      </c>
      <c r="H7" s="6">
        <f t="shared" si="0"/>
        <v>54.445999242997736</v>
      </c>
      <c r="I7" s="17">
        <f t="shared" si="1"/>
        <v>127.70531472446851</v>
      </c>
    </row>
    <row r="8" spans="1:9" ht="60" x14ac:dyDescent="0.25">
      <c r="A8" s="8" t="s">
        <v>8</v>
      </c>
      <c r="B8" s="10" t="s">
        <v>9</v>
      </c>
      <c r="C8" s="14">
        <v>109785.431</v>
      </c>
      <c r="D8" s="15">
        <v>48431.663</v>
      </c>
      <c r="E8" s="14">
        <v>131986.16399999999</v>
      </c>
      <c r="F8" s="16">
        <f t="shared" si="2"/>
        <v>32996.540999999997</v>
      </c>
      <c r="G8" s="15">
        <v>59441.42164</v>
      </c>
      <c r="H8" s="6">
        <f t="shared" si="0"/>
        <v>45.036100632487511</v>
      </c>
      <c r="I8" s="17">
        <f t="shared" si="1"/>
        <v>122.73256369495303</v>
      </c>
    </row>
    <row r="9" spans="1:9" ht="15" x14ac:dyDescent="0.25">
      <c r="A9" s="8" t="s">
        <v>107</v>
      </c>
      <c r="B9" s="10" t="s">
        <v>108</v>
      </c>
      <c r="C9" s="14">
        <v>187.61099999999999</v>
      </c>
      <c r="D9" s="15"/>
      <c r="E9" s="14"/>
      <c r="F9" s="16"/>
      <c r="G9" s="15"/>
      <c r="H9" s="6"/>
      <c r="I9" s="17"/>
    </row>
    <row r="10" spans="1:9" ht="30" x14ac:dyDescent="0.25">
      <c r="A10" s="8" t="s">
        <v>10</v>
      </c>
      <c r="B10" s="10" t="s">
        <v>11</v>
      </c>
      <c r="C10" s="14">
        <v>272.834</v>
      </c>
      <c r="D10" s="15"/>
      <c r="E10" s="14">
        <v>2136.6999999999998</v>
      </c>
      <c r="F10" s="16">
        <f t="shared" si="2"/>
        <v>534.17499999999995</v>
      </c>
      <c r="G10" s="15"/>
      <c r="H10" s="6"/>
      <c r="I10" s="17"/>
    </row>
    <row r="11" spans="1:9" ht="15" x14ac:dyDescent="0.25">
      <c r="A11" s="8" t="s">
        <v>12</v>
      </c>
      <c r="B11" s="10" t="s">
        <v>13</v>
      </c>
      <c r="C11" s="14">
        <v>800</v>
      </c>
      <c r="D11" s="15"/>
      <c r="E11" s="14">
        <v>800</v>
      </c>
      <c r="F11" s="16">
        <f t="shared" si="2"/>
        <v>200</v>
      </c>
      <c r="G11" s="15"/>
      <c r="H11" s="6">
        <f t="shared" si="0"/>
        <v>0</v>
      </c>
      <c r="I11" s="17"/>
    </row>
    <row r="12" spans="1:9" ht="15" x14ac:dyDescent="0.25">
      <c r="A12" s="8" t="s">
        <v>14</v>
      </c>
      <c r="B12" s="10" t="s">
        <v>15</v>
      </c>
      <c r="C12" s="14">
        <v>20586.219000000001</v>
      </c>
      <c r="D12" s="15">
        <v>8268.9840000000004</v>
      </c>
      <c r="E12" s="14">
        <v>33295.697999999997</v>
      </c>
      <c r="F12" s="16">
        <f t="shared" si="2"/>
        <v>8323.9244999999992</v>
      </c>
      <c r="G12" s="15">
        <v>17239.665000000001</v>
      </c>
      <c r="H12" s="6">
        <f t="shared" si="0"/>
        <v>51.777454853176529</v>
      </c>
      <c r="I12" s="17">
        <f t="shared" si="1"/>
        <v>208.4858913743212</v>
      </c>
    </row>
    <row r="13" spans="1:9" ht="15" x14ac:dyDescent="0.25">
      <c r="A13" s="9" t="s">
        <v>16</v>
      </c>
      <c r="B13" s="10" t="s">
        <v>17</v>
      </c>
      <c r="C13" s="13">
        <f>C14</f>
        <v>1735.3</v>
      </c>
      <c r="D13" s="13">
        <f>D14</f>
        <v>696.673</v>
      </c>
      <c r="E13" s="13">
        <f>E14</f>
        <v>1853.5</v>
      </c>
      <c r="F13" s="13">
        <f t="shared" si="2"/>
        <v>463.375</v>
      </c>
      <c r="G13" s="13">
        <f>G14</f>
        <v>842.35799999999995</v>
      </c>
      <c r="H13" s="6">
        <f t="shared" si="0"/>
        <v>45.446884272997032</v>
      </c>
      <c r="I13" s="17">
        <f t="shared" si="1"/>
        <v>120.91153238319843</v>
      </c>
    </row>
    <row r="14" spans="1:9" ht="15" x14ac:dyDescent="0.25">
      <c r="A14" s="8" t="s">
        <v>18</v>
      </c>
      <c r="B14" s="10" t="s">
        <v>19</v>
      </c>
      <c r="C14" s="14">
        <v>1735.3</v>
      </c>
      <c r="D14" s="15">
        <v>696.673</v>
      </c>
      <c r="E14" s="14">
        <v>1853.5</v>
      </c>
      <c r="F14" s="16">
        <f t="shared" si="2"/>
        <v>463.375</v>
      </c>
      <c r="G14" s="15">
        <v>842.35799999999995</v>
      </c>
      <c r="H14" s="6">
        <f t="shared" si="0"/>
        <v>45.446884272997032</v>
      </c>
      <c r="I14" s="17">
        <f t="shared" si="1"/>
        <v>120.91153238319843</v>
      </c>
    </row>
    <row r="15" spans="1:9" ht="42.75" x14ac:dyDescent="0.25">
      <c r="A15" s="9" t="s">
        <v>20</v>
      </c>
      <c r="B15" s="10" t="s">
        <v>21</v>
      </c>
      <c r="C15" s="13">
        <f>SUM(C16:C18)</f>
        <v>20408.862100000002</v>
      </c>
      <c r="D15" s="13">
        <f>SUM(D16:D18)</f>
        <v>10072.243</v>
      </c>
      <c r="E15" s="13">
        <f>SUM(E16:E18)</f>
        <v>17460.296000000002</v>
      </c>
      <c r="F15" s="13">
        <f t="shared" si="2"/>
        <v>4365.0740000000005</v>
      </c>
      <c r="G15" s="13">
        <f>SUM(G16:G18)</f>
        <v>7456.7090000000007</v>
      </c>
      <c r="H15" s="6">
        <f t="shared" si="0"/>
        <v>42.706658581274908</v>
      </c>
      <c r="I15" s="17">
        <f t="shared" si="1"/>
        <v>74.032258753090048</v>
      </c>
    </row>
    <row r="16" spans="1:9" ht="45" x14ac:dyDescent="0.25">
      <c r="A16" s="8" t="s">
        <v>22</v>
      </c>
      <c r="B16" s="10" t="s">
        <v>23</v>
      </c>
      <c r="C16" s="14">
        <v>3161</v>
      </c>
      <c r="D16" s="15">
        <v>1064.1120000000001</v>
      </c>
      <c r="E16" s="14">
        <v>3145</v>
      </c>
      <c r="F16" s="16">
        <f t="shared" si="2"/>
        <v>786.25</v>
      </c>
      <c r="G16" s="15">
        <v>1152.614</v>
      </c>
      <c r="H16" s="6">
        <f t="shared" si="0"/>
        <v>36.649093799682035</v>
      </c>
      <c r="I16" s="17">
        <f t="shared" si="1"/>
        <v>108.31698167110228</v>
      </c>
    </row>
    <row r="17" spans="1:9" ht="15" x14ac:dyDescent="0.25">
      <c r="A17" s="8" t="s">
        <v>95</v>
      </c>
      <c r="B17" s="10" t="s">
        <v>96</v>
      </c>
      <c r="C17" s="14">
        <v>14661.731100000001</v>
      </c>
      <c r="D17" s="15">
        <v>6422</v>
      </c>
      <c r="E17" s="14">
        <v>14315.296</v>
      </c>
      <c r="F17" s="16">
        <f t="shared" si="2"/>
        <v>3578.8240000000001</v>
      </c>
      <c r="G17" s="15">
        <v>6304.0950000000003</v>
      </c>
      <c r="H17" s="6">
        <f t="shared" si="0"/>
        <v>44.037475718280646</v>
      </c>
      <c r="I17" s="17">
        <f t="shared" si="1"/>
        <v>98.164045468701346</v>
      </c>
    </row>
    <row r="18" spans="1:9" ht="45" x14ac:dyDescent="0.25">
      <c r="A18" s="8" t="s">
        <v>24</v>
      </c>
      <c r="B18" s="10" t="s">
        <v>25</v>
      </c>
      <c r="C18" s="14">
        <v>2586.1309999999999</v>
      </c>
      <c r="D18" s="14">
        <v>2586.1309999999999</v>
      </c>
      <c r="E18" s="14"/>
      <c r="F18" s="16">
        <f t="shared" si="2"/>
        <v>0</v>
      </c>
      <c r="G18" s="15"/>
      <c r="H18" s="6"/>
      <c r="I18" s="17"/>
    </row>
    <row r="19" spans="1:9" ht="15" x14ac:dyDescent="0.25">
      <c r="A19" s="9" t="s">
        <v>26</v>
      </c>
      <c r="B19" s="10" t="s">
        <v>27</v>
      </c>
      <c r="C19" s="13">
        <f>SUM(C20:C24)</f>
        <v>213211.28</v>
      </c>
      <c r="D19" s="13">
        <f>SUM(D20:D24)</f>
        <v>28584.516</v>
      </c>
      <c r="E19" s="13">
        <f>SUM(E20:E24)</f>
        <v>208231.77000000002</v>
      </c>
      <c r="F19" s="13">
        <f t="shared" si="2"/>
        <v>52057.942500000005</v>
      </c>
      <c r="G19" s="13">
        <f>SUM(G20:G24)</f>
        <v>47918.213000000003</v>
      </c>
      <c r="H19" s="6">
        <f t="shared" si="0"/>
        <v>23.011960662870994</v>
      </c>
      <c r="I19" s="17">
        <f t="shared" si="1"/>
        <v>167.63695771514901</v>
      </c>
    </row>
    <row r="20" spans="1:9" ht="15" x14ac:dyDescent="0.25">
      <c r="A20" s="8" t="s">
        <v>28</v>
      </c>
      <c r="B20" s="10" t="s">
        <v>29</v>
      </c>
      <c r="C20" s="15">
        <v>250</v>
      </c>
      <c r="D20" s="15"/>
      <c r="E20" s="15"/>
      <c r="F20" s="16">
        <f t="shared" si="2"/>
        <v>0</v>
      </c>
      <c r="G20" s="15"/>
      <c r="H20" s="6"/>
      <c r="I20" s="17"/>
    </row>
    <row r="21" spans="1:9" ht="15" x14ac:dyDescent="0.25">
      <c r="A21" s="8" t="s">
        <v>30</v>
      </c>
      <c r="B21" s="10" t="s">
        <v>31</v>
      </c>
      <c r="C21" s="14">
        <v>11452.3</v>
      </c>
      <c r="D21" s="15">
        <v>2074.9609999999998</v>
      </c>
      <c r="E21" s="14">
        <v>11241.6</v>
      </c>
      <c r="F21" s="16">
        <f t="shared" si="2"/>
        <v>2810.4</v>
      </c>
      <c r="G21" s="15">
        <v>2183.7109999999998</v>
      </c>
      <c r="H21" s="6">
        <f t="shared" si="0"/>
        <v>19.425268645032734</v>
      </c>
      <c r="I21" s="17">
        <f t="shared" si="1"/>
        <v>105.24106236213598</v>
      </c>
    </row>
    <row r="22" spans="1:9" ht="15" x14ac:dyDescent="0.25">
      <c r="A22" s="8" t="s">
        <v>32</v>
      </c>
      <c r="B22" s="10" t="s">
        <v>33</v>
      </c>
      <c r="C22" s="14">
        <v>270</v>
      </c>
      <c r="D22" s="15"/>
      <c r="E22" s="14">
        <v>270</v>
      </c>
      <c r="F22" s="16">
        <f t="shared" si="2"/>
        <v>67.5</v>
      </c>
      <c r="G22" s="15">
        <v>47.447000000000003</v>
      </c>
      <c r="H22" s="6">
        <f t="shared" si="0"/>
        <v>17.572962962962965</v>
      </c>
      <c r="I22" s="17"/>
    </row>
    <row r="23" spans="1:9" ht="15" x14ac:dyDescent="0.25">
      <c r="A23" s="8" t="s">
        <v>34</v>
      </c>
      <c r="B23" s="10" t="s">
        <v>35</v>
      </c>
      <c r="C23" s="14">
        <v>186273.70600000001</v>
      </c>
      <c r="D23" s="15">
        <v>22031.02</v>
      </c>
      <c r="E23" s="14">
        <v>175989.17</v>
      </c>
      <c r="F23" s="16">
        <f t="shared" si="2"/>
        <v>43997.292500000003</v>
      </c>
      <c r="G23" s="15">
        <v>36309.553</v>
      </c>
      <c r="H23" s="6">
        <f t="shared" si="0"/>
        <v>20.631697393652118</v>
      </c>
      <c r="I23" s="17">
        <f t="shared" si="1"/>
        <v>164.81103916205421</v>
      </c>
    </row>
    <row r="24" spans="1:9" ht="30" x14ac:dyDescent="0.25">
      <c r="A24" s="8" t="s">
        <v>36</v>
      </c>
      <c r="B24" s="10" t="s">
        <v>37</v>
      </c>
      <c r="C24" s="14">
        <v>14965.273999999999</v>
      </c>
      <c r="D24" s="15">
        <v>4478.5349999999999</v>
      </c>
      <c r="E24" s="14">
        <v>20731</v>
      </c>
      <c r="F24" s="16">
        <f t="shared" si="2"/>
        <v>5182.75</v>
      </c>
      <c r="G24" s="15">
        <v>9377.5020000000004</v>
      </c>
      <c r="H24" s="6">
        <f t="shared" si="0"/>
        <v>45.234199990352614</v>
      </c>
      <c r="I24" s="17">
        <f t="shared" si="1"/>
        <v>209.38771272302213</v>
      </c>
    </row>
    <row r="25" spans="1:9" ht="28.5" x14ac:dyDescent="0.25">
      <c r="A25" s="9" t="s">
        <v>38</v>
      </c>
      <c r="B25" s="10" t="s">
        <v>39</v>
      </c>
      <c r="C25" s="13">
        <f>SUM(C26:C29)</f>
        <v>167396.28100000002</v>
      </c>
      <c r="D25" s="13">
        <f>SUM(D26:D29)</f>
        <v>34159.133470000001</v>
      </c>
      <c r="E25" s="13">
        <f>SUM(E26:E29)</f>
        <v>283797.80699999997</v>
      </c>
      <c r="F25" s="13">
        <f t="shared" si="2"/>
        <v>70949.451749999993</v>
      </c>
      <c r="G25" s="13">
        <f>SUM(G26:G29)</f>
        <v>44056.3</v>
      </c>
      <c r="H25" s="6">
        <f t="shared" si="0"/>
        <v>15.523833839914063</v>
      </c>
      <c r="I25" s="17">
        <f t="shared" si="1"/>
        <v>128.97370490586979</v>
      </c>
    </row>
    <row r="26" spans="1:9" ht="15" x14ac:dyDescent="0.25">
      <c r="A26" s="8" t="s">
        <v>40</v>
      </c>
      <c r="B26" s="10" t="s">
        <v>41</v>
      </c>
      <c r="C26" s="14">
        <v>6780.7669999999998</v>
      </c>
      <c r="D26" s="15">
        <v>1158.3985</v>
      </c>
      <c r="E26" s="14">
        <v>7856.2139999999999</v>
      </c>
      <c r="F26" s="16">
        <f t="shared" si="2"/>
        <v>1964.0535</v>
      </c>
      <c r="G26" s="15">
        <v>4266.1909999999998</v>
      </c>
      <c r="H26" s="6">
        <f t="shared" si="0"/>
        <v>54.303396012379501</v>
      </c>
      <c r="I26" s="17">
        <f t="shared" si="1"/>
        <v>368.2835397317935</v>
      </c>
    </row>
    <row r="27" spans="1:9" ht="15" x14ac:dyDescent="0.25">
      <c r="A27" s="8" t="s">
        <v>42</v>
      </c>
      <c r="B27" s="10" t="s">
        <v>43</v>
      </c>
      <c r="C27" s="14">
        <v>63233.044000000002</v>
      </c>
      <c r="D27" s="15">
        <v>1945.4979699999999</v>
      </c>
      <c r="E27" s="14">
        <v>108263.378</v>
      </c>
      <c r="F27" s="16">
        <f t="shared" si="2"/>
        <v>27065.844499999999</v>
      </c>
      <c r="G27" s="15">
        <v>5988.2129999999997</v>
      </c>
      <c r="H27" s="6">
        <f t="shared" si="0"/>
        <v>5.5311529259691117</v>
      </c>
      <c r="I27" s="17">
        <f t="shared" si="1"/>
        <v>307.79847074319997</v>
      </c>
    </row>
    <row r="28" spans="1:9" ht="15" x14ac:dyDescent="0.25">
      <c r="A28" s="8" t="s">
        <v>44</v>
      </c>
      <c r="B28" s="10" t="s">
        <v>45</v>
      </c>
      <c r="C28" s="14">
        <v>97241.52</v>
      </c>
      <c r="D28" s="15">
        <v>31055.237000000001</v>
      </c>
      <c r="E28" s="14">
        <v>163110.79999999999</v>
      </c>
      <c r="F28" s="16">
        <f t="shared" si="2"/>
        <v>40777.699999999997</v>
      </c>
      <c r="G28" s="15">
        <v>31951.897000000001</v>
      </c>
      <c r="H28" s="6">
        <f t="shared" si="0"/>
        <v>19.589075033658105</v>
      </c>
      <c r="I28" s="17">
        <f t="shared" si="1"/>
        <v>102.88730689770618</v>
      </c>
    </row>
    <row r="29" spans="1:9" ht="30" x14ac:dyDescent="0.25">
      <c r="A29" s="8" t="s">
        <v>46</v>
      </c>
      <c r="B29" s="10" t="s">
        <v>47</v>
      </c>
      <c r="C29" s="14">
        <v>140.94999999999999</v>
      </c>
      <c r="D29" s="15"/>
      <c r="E29" s="14">
        <v>4567.415</v>
      </c>
      <c r="F29" s="16">
        <f t="shared" si="2"/>
        <v>1141.85375</v>
      </c>
      <c r="G29" s="15">
        <v>1849.999</v>
      </c>
      <c r="H29" s="6">
        <f t="shared" si="0"/>
        <v>40.504289625532166</v>
      </c>
      <c r="I29" s="17"/>
    </row>
    <row r="30" spans="1:9" s="19" customFormat="1" ht="15" x14ac:dyDescent="0.25">
      <c r="A30" s="9" t="s">
        <v>102</v>
      </c>
      <c r="B30" s="12" t="s">
        <v>104</v>
      </c>
      <c r="C30" s="18">
        <f t="shared" ref="C30:D30" si="3">C31</f>
        <v>0</v>
      </c>
      <c r="D30" s="18">
        <f t="shared" si="3"/>
        <v>0</v>
      </c>
      <c r="E30" s="18">
        <f>E31</f>
        <v>14755</v>
      </c>
      <c r="F30" s="13"/>
      <c r="G30" s="18">
        <f>G31</f>
        <v>1598.2919999999999</v>
      </c>
      <c r="H30" s="6">
        <f t="shared" ref="H30:H31" si="4">G30/E30*100</f>
        <v>10.832206031853609</v>
      </c>
      <c r="I30" s="17"/>
    </row>
    <row r="31" spans="1:9" ht="15" x14ac:dyDescent="0.25">
      <c r="A31" s="8" t="s">
        <v>103</v>
      </c>
      <c r="B31" s="10" t="s">
        <v>105</v>
      </c>
      <c r="C31" s="14"/>
      <c r="D31" s="15"/>
      <c r="E31" s="14">
        <v>14755</v>
      </c>
      <c r="F31" s="16"/>
      <c r="G31" s="15">
        <v>1598.2919999999999</v>
      </c>
      <c r="H31" s="6">
        <f t="shared" si="4"/>
        <v>10.832206031853609</v>
      </c>
      <c r="I31" s="17"/>
    </row>
    <row r="32" spans="1:9" ht="15" x14ac:dyDescent="0.25">
      <c r="A32" s="9" t="s">
        <v>48</v>
      </c>
      <c r="B32" s="10" t="s">
        <v>49</v>
      </c>
      <c r="C32" s="13">
        <f>SUM(C33:C38)</f>
        <v>1070097.9633599999</v>
      </c>
      <c r="D32" s="13">
        <f>SUM(D33:D38)</f>
        <v>534515.69500000007</v>
      </c>
      <c r="E32" s="13">
        <f>SUM(E33:E38)</f>
        <v>1132580.4039999999</v>
      </c>
      <c r="F32" s="13">
        <f t="shared" si="2"/>
        <v>283145.10099999997</v>
      </c>
      <c r="G32" s="13">
        <f>SUM(G33:G38)</f>
        <v>568528.26852000004</v>
      </c>
      <c r="H32" s="6">
        <f t="shared" si="0"/>
        <v>50.197607738231717</v>
      </c>
      <c r="I32" s="17">
        <f t="shared" si="1"/>
        <v>106.36325066563292</v>
      </c>
    </row>
    <row r="33" spans="1:9" ht="15" x14ac:dyDescent="0.25">
      <c r="A33" s="8" t="s">
        <v>50</v>
      </c>
      <c r="B33" s="10" t="s">
        <v>51</v>
      </c>
      <c r="C33" s="14">
        <v>372874.9</v>
      </c>
      <c r="D33" s="15">
        <v>164194.10500000001</v>
      </c>
      <c r="E33" s="14">
        <v>387145.56</v>
      </c>
      <c r="F33" s="16">
        <f t="shared" si="2"/>
        <v>96786.39</v>
      </c>
      <c r="G33" s="15">
        <v>185724.39</v>
      </c>
      <c r="H33" s="6">
        <f t="shared" si="0"/>
        <v>47.972754743719655</v>
      </c>
      <c r="I33" s="17">
        <f t="shared" si="1"/>
        <v>113.11270279770397</v>
      </c>
    </row>
    <row r="34" spans="1:9" ht="15" x14ac:dyDescent="0.25">
      <c r="A34" s="8" t="s">
        <v>52</v>
      </c>
      <c r="B34" s="10" t="s">
        <v>53</v>
      </c>
      <c r="C34" s="14">
        <v>533219.16336000001</v>
      </c>
      <c r="D34" s="15">
        <v>289850.87099999998</v>
      </c>
      <c r="E34" s="14">
        <v>571475.64399999997</v>
      </c>
      <c r="F34" s="16">
        <f t="shared" si="2"/>
        <v>142868.91099999999</v>
      </c>
      <c r="G34" s="15">
        <v>295079.91499999998</v>
      </c>
      <c r="H34" s="6">
        <f t="shared" si="0"/>
        <v>51.634731610714098</v>
      </c>
      <c r="I34" s="17">
        <f t="shared" si="1"/>
        <v>101.80404632974177</v>
      </c>
    </row>
    <row r="35" spans="1:9" ht="15.75" x14ac:dyDescent="0.25">
      <c r="A35" s="11" t="s">
        <v>54</v>
      </c>
      <c r="B35" s="10" t="s">
        <v>55</v>
      </c>
      <c r="C35" s="14">
        <v>104247.3</v>
      </c>
      <c r="D35" s="15">
        <v>55864.66</v>
      </c>
      <c r="E35" s="14">
        <v>103615.4</v>
      </c>
      <c r="F35" s="16">
        <f t="shared" si="2"/>
        <v>25903.85</v>
      </c>
      <c r="G35" s="15">
        <v>54978.498520000001</v>
      </c>
      <c r="H35" s="6">
        <f t="shared" si="0"/>
        <v>53.060161443183162</v>
      </c>
      <c r="I35" s="17"/>
    </row>
    <row r="36" spans="1:9" ht="30" x14ac:dyDescent="0.25">
      <c r="A36" s="8" t="s">
        <v>56</v>
      </c>
      <c r="B36" s="10" t="s">
        <v>57</v>
      </c>
      <c r="C36" s="14"/>
      <c r="D36" s="15"/>
      <c r="E36" s="14"/>
      <c r="F36" s="16">
        <f t="shared" si="2"/>
        <v>0</v>
      </c>
      <c r="G36" s="15"/>
      <c r="H36" s="6"/>
      <c r="I36" s="17"/>
    </row>
    <row r="37" spans="1:9" ht="15" x14ac:dyDescent="0.25">
      <c r="A37" s="8" t="s">
        <v>58</v>
      </c>
      <c r="B37" s="10" t="s">
        <v>59</v>
      </c>
      <c r="C37" s="14">
        <v>31611.599999999999</v>
      </c>
      <c r="D37" s="15">
        <v>11959.321</v>
      </c>
      <c r="E37" s="14">
        <v>34018.800000000003</v>
      </c>
      <c r="F37" s="16">
        <f t="shared" si="2"/>
        <v>8504.7000000000007</v>
      </c>
      <c r="G37" s="15">
        <v>17659.805</v>
      </c>
      <c r="H37" s="6">
        <f t="shared" si="0"/>
        <v>51.911898714828261</v>
      </c>
      <c r="I37" s="17">
        <f t="shared" si="1"/>
        <v>147.66561579875648</v>
      </c>
    </row>
    <row r="38" spans="1:9" ht="15" x14ac:dyDescent="0.25">
      <c r="A38" s="8" t="s">
        <v>60</v>
      </c>
      <c r="B38" s="10" t="s">
        <v>61</v>
      </c>
      <c r="C38" s="14">
        <v>28145</v>
      </c>
      <c r="D38" s="15">
        <v>12646.737999999999</v>
      </c>
      <c r="E38" s="14">
        <v>36325</v>
      </c>
      <c r="F38" s="16">
        <f t="shared" si="2"/>
        <v>9081.25</v>
      </c>
      <c r="G38" s="15">
        <v>15085.66</v>
      </c>
      <c r="H38" s="6">
        <f t="shared" si="0"/>
        <v>41.529690295939439</v>
      </c>
      <c r="I38" s="17">
        <f t="shared" si="1"/>
        <v>119.28498874571451</v>
      </c>
    </row>
    <row r="39" spans="1:9" ht="15" x14ac:dyDescent="0.25">
      <c r="A39" s="9" t="s">
        <v>62</v>
      </c>
      <c r="B39" s="10" t="s">
        <v>63</v>
      </c>
      <c r="C39" s="13">
        <f>SUM(C40:C41)</f>
        <v>124658.985</v>
      </c>
      <c r="D39" s="13">
        <f>SUM(D40:D41)</f>
        <v>72075.840000000011</v>
      </c>
      <c r="E39" s="13">
        <f>SUM(E40:E41)</f>
        <v>125327.95</v>
      </c>
      <c r="F39" s="13">
        <f t="shared" si="2"/>
        <v>31331.987499999999</v>
      </c>
      <c r="G39" s="13">
        <f>SUM(G40:G41)</f>
        <v>65266.165999999997</v>
      </c>
      <c r="H39" s="6">
        <f t="shared" si="0"/>
        <v>52.076305405139081</v>
      </c>
      <c r="I39" s="17">
        <f t="shared" si="1"/>
        <v>90.552071262714378</v>
      </c>
    </row>
    <row r="40" spans="1:9" ht="15" x14ac:dyDescent="0.25">
      <c r="A40" s="8" t="s">
        <v>64</v>
      </c>
      <c r="B40" s="10" t="s">
        <v>65</v>
      </c>
      <c r="C40" s="14">
        <v>124148.985</v>
      </c>
      <c r="D40" s="15">
        <v>71925.350000000006</v>
      </c>
      <c r="E40" s="14">
        <v>125327.95</v>
      </c>
      <c r="F40" s="16">
        <f t="shared" si="2"/>
        <v>31331.987499999999</v>
      </c>
      <c r="G40" s="15">
        <v>65266.165999999997</v>
      </c>
      <c r="H40" s="6">
        <f t="shared" si="0"/>
        <v>52.076305405139081</v>
      </c>
      <c r="I40" s="17">
        <f t="shared" si="1"/>
        <v>90.741534104456903</v>
      </c>
    </row>
    <row r="41" spans="1:9" ht="30" x14ac:dyDescent="0.25">
      <c r="A41" s="8" t="s">
        <v>66</v>
      </c>
      <c r="B41" s="10" t="s">
        <v>67</v>
      </c>
      <c r="C41" s="14">
        <v>510</v>
      </c>
      <c r="D41" s="15">
        <v>150.49</v>
      </c>
      <c r="E41" s="14"/>
      <c r="F41" s="16">
        <f t="shared" si="2"/>
        <v>0</v>
      </c>
      <c r="G41" s="15"/>
      <c r="H41" s="6"/>
      <c r="I41" s="17">
        <f t="shared" si="1"/>
        <v>0</v>
      </c>
    </row>
    <row r="42" spans="1:9" ht="15" x14ac:dyDescent="0.25">
      <c r="A42" s="9" t="s">
        <v>68</v>
      </c>
      <c r="B42" s="10" t="s">
        <v>69</v>
      </c>
      <c r="C42" s="13">
        <f>SUM(C43:C45)</f>
        <v>107031.818</v>
      </c>
      <c r="D42" s="13">
        <f>SUM(D43:D45)</f>
        <v>39054.753000000004</v>
      </c>
      <c r="E42" s="13">
        <f>SUM(E43:E45)</f>
        <v>127926.78600000001</v>
      </c>
      <c r="F42" s="13">
        <f t="shared" si="2"/>
        <v>31981.696500000002</v>
      </c>
      <c r="G42" s="13">
        <f>SUM(G43:G45)</f>
        <v>44712.93</v>
      </c>
      <c r="H42" s="6">
        <f t="shared" si="0"/>
        <v>34.951968542381735</v>
      </c>
      <c r="I42" s="17">
        <f t="shared" si="1"/>
        <v>114.48780638812386</v>
      </c>
    </row>
    <row r="43" spans="1:9" ht="15" x14ac:dyDescent="0.25">
      <c r="A43" s="8" t="s">
        <v>70</v>
      </c>
      <c r="B43" s="10" t="s">
        <v>71</v>
      </c>
      <c r="C43" s="14">
        <v>805.58699999999999</v>
      </c>
      <c r="D43" s="15">
        <v>465.70800000000003</v>
      </c>
      <c r="E43" s="14">
        <v>573</v>
      </c>
      <c r="F43" s="16">
        <f t="shared" si="2"/>
        <v>143.25</v>
      </c>
      <c r="G43" s="15">
        <v>308.27699999999999</v>
      </c>
      <c r="H43" s="6">
        <f t="shared" si="0"/>
        <v>53.80052356020942</v>
      </c>
      <c r="I43" s="17">
        <f t="shared" si="1"/>
        <v>66.195341286814909</v>
      </c>
    </row>
    <row r="44" spans="1:9" ht="15" x14ac:dyDescent="0.25">
      <c r="A44" s="8" t="s">
        <v>72</v>
      </c>
      <c r="B44" s="10" t="s">
        <v>73</v>
      </c>
      <c r="C44" s="14">
        <v>29547.200000000001</v>
      </c>
      <c r="D44" s="15">
        <v>11636.59</v>
      </c>
      <c r="E44" s="14">
        <v>31489.202000000001</v>
      </c>
      <c r="F44" s="16">
        <f t="shared" si="2"/>
        <v>7872.3005000000003</v>
      </c>
      <c r="G44" s="15">
        <v>12453.21</v>
      </c>
      <c r="H44" s="6">
        <f t="shared" si="0"/>
        <v>39.54755665132447</v>
      </c>
      <c r="I44" s="17">
        <f t="shared" si="1"/>
        <v>107.01769160896791</v>
      </c>
    </row>
    <row r="45" spans="1:9" ht="15" x14ac:dyDescent="0.25">
      <c r="A45" s="8" t="s">
        <v>74</v>
      </c>
      <c r="B45" s="10" t="s">
        <v>75</v>
      </c>
      <c r="C45" s="14">
        <v>76679.031000000003</v>
      </c>
      <c r="D45" s="15">
        <v>26952.455000000002</v>
      </c>
      <c r="E45" s="14">
        <v>95864.584000000003</v>
      </c>
      <c r="F45" s="16">
        <f t="shared" si="2"/>
        <v>23966.146000000001</v>
      </c>
      <c r="G45" s="15">
        <v>31951.442999999999</v>
      </c>
      <c r="H45" s="6">
        <f t="shared" si="0"/>
        <v>33.329767539595224</v>
      </c>
      <c r="I45" s="17">
        <f t="shared" si="1"/>
        <v>118.54743102251723</v>
      </c>
    </row>
    <row r="46" spans="1:9" ht="15" x14ac:dyDescent="0.25">
      <c r="A46" s="9" t="s">
        <v>76</v>
      </c>
      <c r="B46" s="10" t="s">
        <v>77</v>
      </c>
      <c r="C46" s="13">
        <f>C47</f>
        <v>44756.557000000001</v>
      </c>
      <c r="D46" s="13">
        <f>D47</f>
        <v>27220.028999999999</v>
      </c>
      <c r="E46" s="13">
        <f>E47</f>
        <v>55756</v>
      </c>
      <c r="F46" s="13">
        <f t="shared" si="2"/>
        <v>13939</v>
      </c>
      <c r="G46" s="13">
        <f>G47</f>
        <v>25674.799999999999</v>
      </c>
      <c r="H46" s="6">
        <f t="shared" si="0"/>
        <v>46.048497022741948</v>
      </c>
      <c r="I46" s="17">
        <f t="shared" si="1"/>
        <v>94.323191206004964</v>
      </c>
    </row>
    <row r="47" spans="1:9" ht="15" x14ac:dyDescent="0.25">
      <c r="A47" s="8" t="s">
        <v>78</v>
      </c>
      <c r="B47" s="10" t="s">
        <v>79</v>
      </c>
      <c r="C47" s="14">
        <v>44756.557000000001</v>
      </c>
      <c r="D47" s="15">
        <v>27220.028999999999</v>
      </c>
      <c r="E47" s="14">
        <v>55756</v>
      </c>
      <c r="F47" s="16">
        <f t="shared" si="2"/>
        <v>13939</v>
      </c>
      <c r="G47" s="15">
        <v>25674.799999999999</v>
      </c>
      <c r="H47" s="6">
        <f t="shared" si="0"/>
        <v>46.048497022741948</v>
      </c>
      <c r="I47" s="17">
        <f t="shared" si="1"/>
        <v>94.323191206004964</v>
      </c>
    </row>
    <row r="48" spans="1:9" ht="28.5" x14ac:dyDescent="0.25">
      <c r="A48" s="9" t="s">
        <v>80</v>
      </c>
      <c r="B48" s="10" t="s">
        <v>81</v>
      </c>
      <c r="C48" s="13">
        <f>SUM(C49:C50)</f>
        <v>3822.75</v>
      </c>
      <c r="D48" s="13">
        <f>SUM(D49:D50)</f>
        <v>1329.501</v>
      </c>
      <c r="E48" s="13">
        <f>SUM(E49:E50)</f>
        <v>4924</v>
      </c>
      <c r="F48" s="13">
        <f t="shared" si="2"/>
        <v>1231</v>
      </c>
      <c r="G48" s="13">
        <f>SUM(G49:G50)</f>
        <v>1751.924</v>
      </c>
      <c r="H48" s="6">
        <f t="shared" si="0"/>
        <v>35.57928513403737</v>
      </c>
      <c r="I48" s="17">
        <f t="shared" si="1"/>
        <v>131.77304868518337</v>
      </c>
    </row>
    <row r="49" spans="1:9" ht="15" x14ac:dyDescent="0.25">
      <c r="A49" s="8" t="s">
        <v>82</v>
      </c>
      <c r="B49" s="10" t="s">
        <v>83</v>
      </c>
      <c r="C49" s="14">
        <v>2500</v>
      </c>
      <c r="D49" s="15">
        <v>900</v>
      </c>
      <c r="E49" s="14">
        <v>3150</v>
      </c>
      <c r="F49" s="16">
        <f t="shared" si="2"/>
        <v>787.5</v>
      </c>
      <c r="G49" s="15">
        <v>1312.5</v>
      </c>
      <c r="H49" s="6">
        <f t="shared" si="0"/>
        <v>41.666666666666671</v>
      </c>
      <c r="I49" s="17">
        <f t="shared" si="1"/>
        <v>145.83333333333331</v>
      </c>
    </row>
    <row r="50" spans="1:9" ht="18" customHeight="1" x14ac:dyDescent="0.25">
      <c r="A50" s="8" t="s">
        <v>84</v>
      </c>
      <c r="B50" s="10" t="s">
        <v>85</v>
      </c>
      <c r="C50" s="14">
        <v>1322.75</v>
      </c>
      <c r="D50" s="15">
        <v>429.50099999999998</v>
      </c>
      <c r="E50" s="14">
        <v>1774</v>
      </c>
      <c r="F50" s="16">
        <f t="shared" si="2"/>
        <v>443.5</v>
      </c>
      <c r="G50" s="15">
        <v>439.42399999999998</v>
      </c>
      <c r="H50" s="6">
        <f t="shared" si="0"/>
        <v>24.770236753100335</v>
      </c>
      <c r="I50" s="17">
        <f t="shared" si="1"/>
        <v>102.31035550557507</v>
      </c>
    </row>
    <row r="51" spans="1:9" ht="12" hidden="1" customHeight="1" x14ac:dyDescent="0.25">
      <c r="A51" s="9" t="s">
        <v>86</v>
      </c>
      <c r="B51" s="10" t="s">
        <v>87</v>
      </c>
      <c r="C51" s="13">
        <f>SUM(C52:C53)</f>
        <v>0</v>
      </c>
      <c r="D51" s="13">
        <f>SUM(D52:D53)</f>
        <v>0</v>
      </c>
      <c r="E51" s="13">
        <f>SUM(E52:E53)</f>
        <v>0</v>
      </c>
      <c r="F51" s="13">
        <f t="shared" si="2"/>
        <v>0</v>
      </c>
      <c r="G51" s="13">
        <f>SUM(G52:G53)</f>
        <v>0</v>
      </c>
      <c r="H51" s="6" t="e">
        <f t="shared" si="0"/>
        <v>#DIV/0!</v>
      </c>
      <c r="I51" s="17" t="e">
        <f t="shared" si="1"/>
        <v>#DIV/0!</v>
      </c>
    </row>
    <row r="52" spans="1:9" ht="17.25" hidden="1" customHeight="1" x14ac:dyDescent="0.25">
      <c r="A52" s="8" t="s">
        <v>88</v>
      </c>
      <c r="B52" s="10" t="s">
        <v>89</v>
      </c>
      <c r="C52" s="14"/>
      <c r="D52" s="14"/>
      <c r="E52" s="14"/>
      <c r="F52" s="13">
        <f t="shared" si="2"/>
        <v>0</v>
      </c>
      <c r="G52" s="14"/>
      <c r="H52" s="6" t="e">
        <f t="shared" si="0"/>
        <v>#DIV/0!</v>
      </c>
      <c r="I52" s="17" t="e">
        <f t="shared" si="1"/>
        <v>#DIV/0!</v>
      </c>
    </row>
    <row r="53" spans="1:9" ht="21.75" hidden="1" customHeight="1" x14ac:dyDescent="0.25">
      <c r="A53" s="8" t="s">
        <v>90</v>
      </c>
      <c r="B53" s="10" t="s">
        <v>91</v>
      </c>
      <c r="C53" s="14"/>
      <c r="D53" s="14"/>
      <c r="E53" s="14"/>
      <c r="F53" s="13">
        <f t="shared" si="2"/>
        <v>0</v>
      </c>
      <c r="G53" s="14"/>
      <c r="H53" s="6" t="e">
        <f t="shared" si="0"/>
        <v>#DIV/0!</v>
      </c>
      <c r="I53" s="17" t="e">
        <f t="shared" si="1"/>
        <v>#DIV/0!</v>
      </c>
    </row>
    <row r="54" spans="1:9" ht="15" x14ac:dyDescent="0.25">
      <c r="A54" s="9" t="s">
        <v>92</v>
      </c>
      <c r="B54" s="12"/>
      <c r="C54" s="13">
        <f>C51+C48+C46+C42+C39+C32+C25+C19+C15+C13+C5</f>
        <v>1901104.80846</v>
      </c>
      <c r="D54" s="13">
        <f>D51+D48+D46+D42+D39+D32+D25+D19+D15+D13+D5</f>
        <v>811217.16847000003</v>
      </c>
      <c r="E54" s="13">
        <f>E51+E48+E46+E42+E39+E32+E25+E19+E15+E13+E5+E30</f>
        <v>2159963.0750000002</v>
      </c>
      <c r="F54" s="13">
        <f t="shared" si="2"/>
        <v>539990.76875000005</v>
      </c>
      <c r="G54" s="13">
        <f>G51+G48+G46+G42+G39+G32+G25+G19+G15+G13+G5+G30</f>
        <v>894054.12211000011</v>
      </c>
      <c r="H54" s="6">
        <f t="shared" si="0"/>
        <v>41.39210213628305</v>
      </c>
      <c r="I54" s="17">
        <f t="shared" si="1"/>
        <v>110.21143990286042</v>
      </c>
    </row>
  </sheetData>
  <mergeCells count="2">
    <mergeCell ref="A1:H1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2020-08-20T06:27:05Z</cp:lastPrinted>
  <dcterms:created xsi:type="dcterms:W3CDTF">2017-05-25T10:54:37Z</dcterms:created>
  <dcterms:modified xsi:type="dcterms:W3CDTF">2020-08-20T07:23:40Z</dcterms:modified>
</cp:coreProperties>
</file>