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ОИ ДОКУМЕНТЫ\На сайт\ОТЧЕТЫ\2022\"/>
    </mc:Choice>
  </mc:AlternateContent>
  <xr:revisionPtr revIDLastSave="0" documentId="13_ncr:1_{E336A3D3-E929-4866-B571-389AEB7FD34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F9" i="1"/>
  <c r="G17" i="1" l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E30" i="1"/>
  <c r="F30" i="1"/>
  <c r="D9" i="1" l="1"/>
  <c r="E9" i="1"/>
  <c r="C9" i="1"/>
  <c r="D10" i="1"/>
  <c r="E10" i="1"/>
  <c r="F10" i="1"/>
  <c r="C10" i="1"/>
  <c r="H9" i="1" l="1"/>
</calcChain>
</file>

<file path=xl/sharedStrings.xml><?xml version="1.0" encoding="utf-8"?>
<sst xmlns="http://schemas.openxmlformats.org/spreadsheetml/2006/main" count="62" uniqueCount="62">
  <si>
    <t>Наименование</t>
  </si>
  <si>
    <t>Классификация</t>
  </si>
  <si>
    <t xml:space="preserve">Темп роста к прошлому году </t>
  </si>
  <si>
    <t>НАЛОГОВЫЕ И НЕНАЛОГОВЫЕ ДОХОДЫ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</si>
  <si>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</si>
  <si>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</si>
  <si>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</si>
  <si>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</si>
  <si>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</si>
  <si>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</si>
  <si>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</si>
  <si>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</si>
  <si>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</si>
  <si>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</si>
  <si>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</si>
  <si>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</si>
  <si>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</si>
  <si>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 ОТ НЕРЕЗИДЕНТОВ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</si>
  <si>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</si>
  <si>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ЛЕТ; ДОХОДЫ БЮДЖЕТОВ БЮДЖЕТНОЙ СИСТЕМЫ РОССИЙСКОЙ ФЕДЕРАЦИИ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</si>
  <si>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</si>
  <si>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БЕЗВОЗМЕЗДНЫЕ ПОСТУПЛЕНИЯ ОТ ДРУГИХ БЮДЖЕТОВ БЮДЖЕТНОЙ СИСТЕМЫ РОССИЙСКОЙ ФЕДЕРАЦИИ (за исключением внутренних оборотов)</t>
  </si>
  <si>
    <t>Дотации за вычетом внутренних оборотов</t>
  </si>
  <si>
    <t>Субсидии за исключением внутренних оборотов</t>
  </si>
  <si>
    <t>Субвенции за исключением внутренних оборотов</t>
  </si>
  <si>
    <t>Иные межбюджетные трансферты за исключением внутренних оборотов</t>
  </si>
  <si>
    <t>Прочие безвозмездные поступлениея от других бюджетов</t>
  </si>
  <si>
    <t xml:space="preserve"> Сведения об исполнении консолидированного бюджета </t>
  </si>
  <si>
    <t xml:space="preserve"> муниципального района Мелеузовский район Республики Башкортостан  по доходам в разрезе видов доходов за отчетный период текущего финансового года в сравнении с соответствующим периодом прошлого года</t>
  </si>
  <si>
    <t>ИТОГО ДОХОДЫ</t>
  </si>
  <si>
    <t xml:space="preserve">БЕЗВОЗМЕЗДНЫЕ ПОСТУПЛЕНИЯ </t>
  </si>
  <si>
    <t>Ед.Изм.: руб.</t>
  </si>
  <si>
    <t>Уточненный план  на 2021 год</t>
  </si>
  <si>
    <t>Уточненный план на 2022 год</t>
  </si>
  <si>
    <t>% исполнения уточненного плана  за 2022 год</t>
  </si>
  <si>
    <t>10000000000000000</t>
  </si>
  <si>
    <t>10100000000000000</t>
  </si>
  <si>
    <t>10300000000000000</t>
  </si>
  <si>
    <t>10500000000000000</t>
  </si>
  <si>
    <t>10600000000000000</t>
  </si>
  <si>
    <t>10700000000000000</t>
  </si>
  <si>
    <t>10800000000000000</t>
  </si>
  <si>
    <t>10900000000000000</t>
  </si>
  <si>
    <t>11100000000000000</t>
  </si>
  <si>
    <t>11200000000000000</t>
  </si>
  <si>
    <t>11300000000000000</t>
  </si>
  <si>
    <t>11400000000000000</t>
  </si>
  <si>
    <t>11600000000000000</t>
  </si>
  <si>
    <t>11700000000000000</t>
  </si>
  <si>
    <t>20000000000000000</t>
  </si>
  <si>
    <t>20200000000000000</t>
  </si>
  <si>
    <t>20210000000000150</t>
  </si>
  <si>
    <t>20220000000000150</t>
  </si>
  <si>
    <t>20230000000000150</t>
  </si>
  <si>
    <t>20240000000000150</t>
  </si>
  <si>
    <t>20290000000000150</t>
  </si>
  <si>
    <t>20700000000000000</t>
  </si>
  <si>
    <t>21800000000000000</t>
  </si>
  <si>
    <t>21900000000000000</t>
  </si>
  <si>
    <t>Исполнено за 12 мес. 2021 г.</t>
  </si>
  <si>
    <t>Исполнено за 12 мес. 2022 года</t>
  </si>
  <si>
    <t>на  1 января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</si>
</sst>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0"/>
      <color theme="1"/>
      <name val="Times New Roman"/>
      <family val="2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2"/>
    </font>
    <font>
      <b/>
      <sz val="10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1" fillId="0" borderId="0" xfId="0" applyFont="1"/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164" fontId="3" fillId="0" borderId="1" xfId="0" applyNumberFormat="1" applyFont="1" applyBorder="1"/>
    <xf numFmtId="4" fontId="3" fillId="0" borderId="1" xfId="0" applyNumberFormat="1" applyFont="1" applyBorder="1"/>
    <xf numFmtId="4" fontId="1" fillId="0" borderId="1" xfId="0" applyNumberFormat="1" applyFont="1" applyBorder="1"/>
    <xf numFmtId="4" fontId="0" fillId="0" borderId="1" xfId="0" applyNumberFormat="1" applyBorder="1"/>
    <xf numFmtId="0" fontId="1" fillId="0" borderId="1" xfId="0" applyFont="1" applyBorder="1" applyAlignment="1">
      <alignment horizontal="center" vertical="top" wrapText="1"/>
    </xf>
    <xf numFmtId="49" fontId="0" fillId="2" borderId="0" xfId="0" applyNumberForma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tabSelected="1" workbookViewId="0">
      <selection activeCell="G10" sqref="G10"/>
    </sheetView>
  </sheetViews>
  <sheetFormatPr defaultRowHeight="12.75" x14ac:dyDescent="0.2"/>
  <cols>
    <col min="1" max="1" width="71.33203125" style="1" customWidth="1"/>
    <col min="2" max="2" width="10.6640625" style="3" hidden="1" customWidth="1"/>
    <col min="3" max="6" width="16.83203125" customWidth="1"/>
    <col min="7" max="7" width="18.33203125" customWidth="1"/>
    <col min="8" max="8" width="13.5" customWidth="1"/>
  </cols>
  <sheetData>
    <row r="1" spans="1:8" ht="15.75" x14ac:dyDescent="0.25">
      <c r="A1" s="16" t="s">
        <v>27</v>
      </c>
      <c r="B1" s="16"/>
      <c r="C1" s="16"/>
      <c r="D1" s="16"/>
      <c r="E1" s="16"/>
      <c r="F1" s="16"/>
      <c r="G1" s="16"/>
      <c r="H1" s="16"/>
    </row>
    <row r="2" spans="1:8" ht="37.5" customHeight="1" x14ac:dyDescent="0.25">
      <c r="A2" s="17" t="s">
        <v>28</v>
      </c>
      <c r="B2" s="17"/>
      <c r="C2" s="17"/>
      <c r="D2" s="17"/>
      <c r="E2" s="17"/>
      <c r="F2" s="17"/>
      <c r="G2" s="17"/>
      <c r="H2" s="17"/>
    </row>
    <row r="3" spans="1:8" ht="15.75" x14ac:dyDescent="0.25">
      <c r="A3" s="8"/>
      <c r="C3" s="9"/>
      <c r="D3" s="9"/>
      <c r="E3" s="9"/>
      <c r="F3" s="9"/>
      <c r="G3" s="9"/>
      <c r="H3" s="9"/>
    </row>
    <row r="4" spans="1:8" ht="15.75" x14ac:dyDescent="0.25">
      <c r="A4" s="17" t="s">
        <v>61</v>
      </c>
      <c r="B4" s="17"/>
      <c r="C4" s="17"/>
      <c r="D4" s="17"/>
      <c r="E4" s="17"/>
      <c r="F4" s="17"/>
      <c r="G4" s="17"/>
      <c r="H4" s="17"/>
    </row>
    <row r="6" spans="1:8" x14ac:dyDescent="0.2">
      <c r="A6" s="1" t="s">
        <v>31</v>
      </c>
    </row>
    <row r="8" spans="1:8" s="2" customFormat="1" ht="54" customHeight="1" x14ac:dyDescent="0.2">
      <c r="A8" s="4" t="s">
        <v>0</v>
      </c>
      <c r="B8" s="14" t="s">
        <v>1</v>
      </c>
      <c r="C8" s="4" t="s">
        <v>32</v>
      </c>
      <c r="D8" s="4" t="s">
        <v>59</v>
      </c>
      <c r="E8" s="4" t="s">
        <v>33</v>
      </c>
      <c r="F8" s="4" t="s">
        <v>60</v>
      </c>
      <c r="G8" s="4" t="s">
        <v>34</v>
      </c>
      <c r="H8" s="4" t="s">
        <v>2</v>
      </c>
    </row>
    <row r="9" spans="1:8" s="3" customFormat="1" x14ac:dyDescent="0.2">
      <c r="A9" s="5" t="s">
        <v>29</v>
      </c>
      <c r="B9" s="6">
        <v>0</v>
      </c>
      <c r="C9" s="11">
        <f>C10+C25</f>
        <v>2354256442.71</v>
      </c>
      <c r="D9" s="11">
        <f t="shared" ref="D9:F9" si="0">D10+D25</f>
        <v>2397742878.2200003</v>
      </c>
      <c r="E9" s="11">
        <f t="shared" si="0"/>
        <v>2293668173.9400001</v>
      </c>
      <c r="F9" s="11">
        <f>F10+F25</f>
        <v>2377664130.8900003</v>
      </c>
      <c r="G9" s="10">
        <f>IF(E9=0," ",F9/E9*100)</f>
        <v>103.66207971599111</v>
      </c>
      <c r="H9" s="10">
        <f>IF(D9=0," ",F9/D9*100)</f>
        <v>99.162597978607877</v>
      </c>
    </row>
    <row r="10" spans="1:8" s="3" customFormat="1" ht="22.5" customHeight="1" x14ac:dyDescent="0.2">
      <c r="A10" s="5" t="s">
        <v>3</v>
      </c>
      <c r="B10" s="15" t="s">
        <v>35</v>
      </c>
      <c r="C10" s="12">
        <f>SUM(C11:C23)</f>
        <v>849895068.3900001</v>
      </c>
      <c r="D10" s="12">
        <f t="shared" ref="D10:F10" si="1">SUM(D11:D23)</f>
        <v>916849848.74000001</v>
      </c>
      <c r="E10" s="12">
        <f t="shared" si="1"/>
        <v>910915144.39999998</v>
      </c>
      <c r="F10" s="12">
        <f t="shared" si="1"/>
        <v>1009275536.2300001</v>
      </c>
      <c r="G10" s="10">
        <f t="shared" ref="G10:G16" si="2">IF(E10=0," ",F10/E10*100)</f>
        <v>110.79797524881289</v>
      </c>
      <c r="H10" s="10">
        <f t="shared" ref="H10:H16" si="3">IF(D10=0," ",F10/D10*100)</f>
        <v>110.08078777752084</v>
      </c>
    </row>
    <row r="11" spans="1:8" x14ac:dyDescent="0.2">
      <c r="A11" s="7" t="s">
        <v>4</v>
      </c>
      <c r="B11" s="15" t="s">
        <v>36</v>
      </c>
      <c r="C11" s="13">
        <v>458762200</v>
      </c>
      <c r="D11" s="13">
        <v>471751764.33999997</v>
      </c>
      <c r="E11" s="13">
        <v>503129898.72000003</v>
      </c>
      <c r="F11" s="13">
        <v>532216155.42000002</v>
      </c>
      <c r="G11" s="10">
        <f t="shared" si="2"/>
        <v>105.78106305627981</v>
      </c>
      <c r="H11" s="10">
        <f t="shared" si="3"/>
        <v>112.81699309902788</v>
      </c>
    </row>
    <row r="12" spans="1:8" ht="25.5" x14ac:dyDescent="0.2">
      <c r="A12" s="7" t="s">
        <v>5</v>
      </c>
      <c r="B12" s="15" t="s">
        <v>37</v>
      </c>
      <c r="C12" s="13">
        <v>30846000</v>
      </c>
      <c r="D12" s="13">
        <v>31034490.059999999</v>
      </c>
      <c r="E12" s="13">
        <v>33633000</v>
      </c>
      <c r="F12" s="13">
        <v>36862991.120000005</v>
      </c>
      <c r="G12" s="10">
        <f t="shared" si="2"/>
        <v>109.60363666636937</v>
      </c>
      <c r="H12" s="10">
        <f t="shared" si="3"/>
        <v>118.78072121930012</v>
      </c>
    </row>
    <row r="13" spans="1:8" x14ac:dyDescent="0.2">
      <c r="A13" s="7" t="s">
        <v>6</v>
      </c>
      <c r="B13" s="15" t="s">
        <v>38</v>
      </c>
      <c r="C13" s="13">
        <v>163580863.59999999</v>
      </c>
      <c r="D13" s="13">
        <v>184898108.11000001</v>
      </c>
      <c r="E13" s="13">
        <v>171303621</v>
      </c>
      <c r="F13" s="13">
        <v>188853694.10000002</v>
      </c>
      <c r="G13" s="10">
        <f t="shared" si="2"/>
        <v>110.24500999894218</v>
      </c>
      <c r="H13" s="10">
        <f t="shared" si="3"/>
        <v>102.13933286307437</v>
      </c>
    </row>
    <row r="14" spans="1:8" x14ac:dyDescent="0.2">
      <c r="A14" s="7" t="s">
        <v>7</v>
      </c>
      <c r="B14" s="15" t="s">
        <v>39</v>
      </c>
      <c r="C14" s="13">
        <v>75354030.859999999</v>
      </c>
      <c r="D14" s="13">
        <v>79475745.780000001</v>
      </c>
      <c r="E14" s="13">
        <v>81266900</v>
      </c>
      <c r="F14" s="13">
        <v>85353842.890000001</v>
      </c>
      <c r="G14" s="10">
        <f t="shared" si="2"/>
        <v>105.02903751711952</v>
      </c>
      <c r="H14" s="10">
        <f t="shared" si="3"/>
        <v>107.3960892751751</v>
      </c>
    </row>
    <row r="15" spans="1:8" ht="25.5" x14ac:dyDescent="0.2">
      <c r="A15" s="7" t="s">
        <v>8</v>
      </c>
      <c r="B15" s="15" t="s">
        <v>40</v>
      </c>
      <c r="C15" s="13">
        <v>2796000</v>
      </c>
      <c r="D15" s="13">
        <v>3727385.43</v>
      </c>
      <c r="E15" s="13">
        <v>2056000</v>
      </c>
      <c r="F15" s="13">
        <v>4246756.32</v>
      </c>
      <c r="G15" s="10">
        <f t="shared" si="2"/>
        <v>206.55429571984439</v>
      </c>
      <c r="H15" s="10">
        <f t="shared" si="3"/>
        <v>113.93391962687369</v>
      </c>
    </row>
    <row r="16" spans="1:8" x14ac:dyDescent="0.2">
      <c r="A16" s="7" t="s">
        <v>9</v>
      </c>
      <c r="B16" s="15" t="s">
        <v>41</v>
      </c>
      <c r="C16" s="13">
        <v>9954700</v>
      </c>
      <c r="D16" s="13">
        <v>9945042.3800000008</v>
      </c>
      <c r="E16" s="13">
        <v>9509050</v>
      </c>
      <c r="F16" s="13">
        <v>11717535.800000001</v>
      </c>
      <c r="G16" s="10">
        <f t="shared" si="2"/>
        <v>123.22509398941011</v>
      </c>
      <c r="H16" s="10">
        <f t="shared" si="3"/>
        <v>117.82288453153882</v>
      </c>
    </row>
    <row r="17" spans="1:8" ht="25.5" x14ac:dyDescent="0.2">
      <c r="A17" s="7" t="s">
        <v>10</v>
      </c>
      <c r="B17" s="15" t="s">
        <v>42</v>
      </c>
      <c r="C17" s="13">
        <v>0</v>
      </c>
      <c r="D17" s="13">
        <v>-228348.44</v>
      </c>
      <c r="E17" s="13">
        <v>0</v>
      </c>
      <c r="F17" s="13">
        <v>-25309.739999999998</v>
      </c>
      <c r="G17" s="10" t="str">
        <f t="shared" ref="G17:G35" si="4">IF(E17=0," ",F17/E17*100)</f>
        <v xml:space="preserve"> </v>
      </c>
      <c r="H17" s="10">
        <f t="shared" ref="H17:H35" si="5">IF(D17=0," ",F17/D17*100)</f>
        <v>11.083824351942145</v>
      </c>
    </row>
    <row r="18" spans="1:8" ht="25.5" x14ac:dyDescent="0.2">
      <c r="A18" s="7" t="s">
        <v>11</v>
      </c>
      <c r="B18" s="15" t="s">
        <v>43</v>
      </c>
      <c r="C18" s="13">
        <v>82653043.930000007</v>
      </c>
      <c r="D18" s="13">
        <v>95791200.200000003</v>
      </c>
      <c r="E18" s="13">
        <v>85943650</v>
      </c>
      <c r="F18" s="13">
        <v>107621902.33</v>
      </c>
      <c r="G18" s="10">
        <f t="shared" si="4"/>
        <v>125.22379760459323</v>
      </c>
      <c r="H18" s="10">
        <f t="shared" si="5"/>
        <v>112.35051038644362</v>
      </c>
    </row>
    <row r="19" spans="1:8" x14ac:dyDescent="0.2">
      <c r="A19" s="7" t="s">
        <v>12</v>
      </c>
      <c r="B19" s="15" t="s">
        <v>44</v>
      </c>
      <c r="C19" s="13">
        <v>4420000</v>
      </c>
      <c r="D19" s="13">
        <v>4088794.98</v>
      </c>
      <c r="E19" s="13">
        <v>3401000</v>
      </c>
      <c r="F19" s="13">
        <v>3411934.97</v>
      </c>
      <c r="G19" s="10">
        <f t="shared" si="4"/>
        <v>100.32152219935313</v>
      </c>
      <c r="H19" s="10">
        <f t="shared" si="5"/>
        <v>83.445978257388688</v>
      </c>
    </row>
    <row r="20" spans="1:8" ht="25.5" x14ac:dyDescent="0.2">
      <c r="A20" s="7" t="s">
        <v>13</v>
      </c>
      <c r="B20" s="15" t="s">
        <v>45</v>
      </c>
      <c r="C20" s="13">
        <v>859500</v>
      </c>
      <c r="D20" s="13">
        <v>1486315.44</v>
      </c>
      <c r="E20" s="13">
        <v>2828000</v>
      </c>
      <c r="F20" s="13">
        <v>4930933.22</v>
      </c>
      <c r="G20" s="10">
        <f t="shared" si="4"/>
        <v>174.36114639321073</v>
      </c>
      <c r="H20" s="10">
        <f t="shared" si="5"/>
        <v>331.75550003032998</v>
      </c>
    </row>
    <row r="21" spans="1:8" ht="25.5" x14ac:dyDescent="0.2">
      <c r="A21" s="7" t="s">
        <v>14</v>
      </c>
      <c r="B21" s="15" t="s">
        <v>46</v>
      </c>
      <c r="C21" s="13">
        <v>14768200</v>
      </c>
      <c r="D21" s="13">
        <v>27708427.739999998</v>
      </c>
      <c r="E21" s="13">
        <v>10412000</v>
      </c>
      <c r="F21" s="13">
        <v>20904245.780000001</v>
      </c>
      <c r="G21" s="10">
        <f t="shared" si="4"/>
        <v>200.77070476373416</v>
      </c>
      <c r="H21" s="10">
        <f t="shared" si="5"/>
        <v>75.443637495975807</v>
      </c>
    </row>
    <row r="22" spans="1:8" x14ac:dyDescent="0.2">
      <c r="A22" s="7" t="s">
        <v>15</v>
      </c>
      <c r="B22" s="15" t="s">
        <v>47</v>
      </c>
      <c r="C22" s="13">
        <v>3575500</v>
      </c>
      <c r="D22" s="13">
        <v>5695966.2300000004</v>
      </c>
      <c r="E22" s="13">
        <v>5567024.6799999997</v>
      </c>
      <c r="F22" s="13">
        <v>11347114.940000001</v>
      </c>
      <c r="G22" s="10">
        <f t="shared" si="4"/>
        <v>203.82727924245526</v>
      </c>
      <c r="H22" s="10">
        <f t="shared" si="5"/>
        <v>199.21317089690683</v>
      </c>
    </row>
    <row r="23" spans="1:8" x14ac:dyDescent="0.2">
      <c r="A23" s="7" t="s">
        <v>16</v>
      </c>
      <c r="B23" s="15" t="s">
        <v>48</v>
      </c>
      <c r="C23" s="13">
        <v>2325030</v>
      </c>
      <c r="D23" s="13">
        <v>1474956.49</v>
      </c>
      <c r="E23" s="13">
        <v>1865000</v>
      </c>
      <c r="F23" s="13">
        <v>1833739.08</v>
      </c>
      <c r="G23" s="10">
        <f t="shared" si="4"/>
        <v>98.323811260053631</v>
      </c>
      <c r="H23" s="10">
        <f t="shared" si="5"/>
        <v>124.32496093494936</v>
      </c>
    </row>
    <row r="24" spans="1:8" x14ac:dyDescent="0.2">
      <c r="A24" s="7"/>
      <c r="B24" s="6">
        <v>0</v>
      </c>
      <c r="C24" s="13">
        <v>0</v>
      </c>
      <c r="D24" s="13">
        <v>0</v>
      </c>
      <c r="E24" s="13"/>
      <c r="F24" s="13"/>
      <c r="G24" s="10" t="str">
        <f t="shared" si="4"/>
        <v xml:space="preserve"> </v>
      </c>
      <c r="H24" s="10" t="str">
        <f t="shared" si="5"/>
        <v xml:space="preserve"> </v>
      </c>
    </row>
    <row r="25" spans="1:8" s="3" customFormat="1" x14ac:dyDescent="0.2">
      <c r="A25" s="5" t="s">
        <v>30</v>
      </c>
      <c r="B25" s="15" t="s">
        <v>49</v>
      </c>
      <c r="C25" s="13">
        <v>1504361374.3199999</v>
      </c>
      <c r="D25" s="13">
        <v>1480893029.48</v>
      </c>
      <c r="E25" s="13">
        <v>1382753029.54</v>
      </c>
      <c r="F25" s="13">
        <v>1368388594.6600001</v>
      </c>
      <c r="G25" s="10">
        <f t="shared" si="4"/>
        <v>98.961171331891535</v>
      </c>
      <c r="H25" s="10">
        <f t="shared" si="5"/>
        <v>92.402933055907184</v>
      </c>
    </row>
    <row r="26" spans="1:8" x14ac:dyDescent="0.2">
      <c r="A26" s="7" t="s">
        <v>17</v>
      </c>
      <c r="E26" s="13"/>
      <c r="F26" s="13"/>
      <c r="G26" s="10" t="str">
        <f t="shared" si="4"/>
        <v xml:space="preserve"> </v>
      </c>
      <c r="H26" s="10" t="str">
        <f t="shared" si="5"/>
        <v xml:space="preserve"> </v>
      </c>
    </row>
    <row r="27" spans="1:8" ht="38.25" x14ac:dyDescent="0.2">
      <c r="A27" s="7" t="s">
        <v>21</v>
      </c>
      <c r="B27" s="15" t="s">
        <v>50</v>
      </c>
      <c r="C27" s="13">
        <v>1504015241.0599999</v>
      </c>
      <c r="D27" s="13">
        <v>1497502474.73</v>
      </c>
      <c r="E27" s="13">
        <v>1382540354.73</v>
      </c>
      <c r="F27" s="13">
        <v>1381336788.6400001</v>
      </c>
      <c r="G27" s="10">
        <f t="shared" si="4"/>
        <v>99.91294531939829</v>
      </c>
      <c r="H27" s="10">
        <f t="shared" si="5"/>
        <v>92.242704900307785</v>
      </c>
    </row>
    <row r="28" spans="1:8" x14ac:dyDescent="0.2">
      <c r="A28" s="7" t="s">
        <v>22</v>
      </c>
      <c r="B28" s="15" t="s">
        <v>51</v>
      </c>
      <c r="C28" s="13">
        <v>192885300</v>
      </c>
      <c r="D28" s="13">
        <v>192885300</v>
      </c>
      <c r="E28" s="13">
        <v>96156800</v>
      </c>
      <c r="F28" s="13">
        <v>96156800</v>
      </c>
      <c r="G28" s="10">
        <f t="shared" si="4"/>
        <v>100</v>
      </c>
      <c r="H28" s="10">
        <f t="shared" si="5"/>
        <v>49.851803118226215</v>
      </c>
    </row>
    <row r="29" spans="1:8" x14ac:dyDescent="0.2">
      <c r="A29" s="7" t="s">
        <v>23</v>
      </c>
      <c r="B29" s="15" t="s">
        <v>52</v>
      </c>
      <c r="C29" s="13">
        <v>287830046.55000001</v>
      </c>
      <c r="D29" s="13">
        <v>286414787.37</v>
      </c>
      <c r="E29" s="13">
        <v>298266939.25999999</v>
      </c>
      <c r="F29" s="13">
        <v>297837830.37</v>
      </c>
      <c r="G29" s="10">
        <f t="shared" si="4"/>
        <v>99.856132600192097</v>
      </c>
      <c r="H29" s="10">
        <f t="shared" si="5"/>
        <v>103.98828674486116</v>
      </c>
    </row>
    <row r="30" spans="1:8" x14ac:dyDescent="0.2">
      <c r="A30" s="7" t="s">
        <v>24</v>
      </c>
      <c r="B30" s="15" t="s">
        <v>53</v>
      </c>
      <c r="C30" s="13">
        <v>869079772.50999999</v>
      </c>
      <c r="D30" s="13">
        <v>863982273.36000001</v>
      </c>
      <c r="E30" s="13">
        <f>905669626.79-2463600</f>
        <v>903206026.78999996</v>
      </c>
      <c r="F30" s="13">
        <f>905390927.59-2463600</f>
        <v>902927327.59000003</v>
      </c>
      <c r="G30" s="10">
        <f t="shared" si="4"/>
        <v>99.969143341415645</v>
      </c>
      <c r="H30" s="10">
        <f t="shared" si="5"/>
        <v>104.50762190739678</v>
      </c>
    </row>
    <row r="31" spans="1:8" ht="25.5" x14ac:dyDescent="0.2">
      <c r="A31" s="7" t="s">
        <v>25</v>
      </c>
      <c r="B31" s="15" t="s">
        <v>54</v>
      </c>
      <c r="C31" s="13">
        <v>154220122</v>
      </c>
      <c r="D31" s="13">
        <v>154220114</v>
      </c>
      <c r="E31" s="13">
        <v>84910588.680000007</v>
      </c>
      <c r="F31" s="13">
        <v>84414830.680000007</v>
      </c>
      <c r="G31" s="10">
        <f t="shared" si="4"/>
        <v>99.416141134213134</v>
      </c>
      <c r="H31" s="10">
        <f t="shared" si="5"/>
        <v>54.736589469775652</v>
      </c>
    </row>
    <row r="32" spans="1:8" x14ac:dyDescent="0.2">
      <c r="A32" s="7" t="s">
        <v>26</v>
      </c>
      <c r="B32" s="15" t="s">
        <v>55</v>
      </c>
      <c r="C32" s="13">
        <v>0</v>
      </c>
      <c r="D32" s="13">
        <v>0</v>
      </c>
      <c r="E32" s="13"/>
      <c r="F32" s="13"/>
      <c r="G32" s="10" t="str">
        <f t="shared" si="4"/>
        <v xml:space="preserve"> </v>
      </c>
      <c r="H32" s="10" t="str">
        <f t="shared" si="5"/>
        <v xml:space="preserve"> </v>
      </c>
    </row>
    <row r="33" spans="1:8" x14ac:dyDescent="0.2">
      <c r="A33" s="7" t="s">
        <v>18</v>
      </c>
      <c r="B33" s="15" t="s">
        <v>56</v>
      </c>
      <c r="C33" s="13">
        <v>346133.26</v>
      </c>
      <c r="D33" s="13">
        <v>196134.16</v>
      </c>
      <c r="E33" s="13">
        <v>212674.81</v>
      </c>
      <c r="F33" s="13">
        <v>212670.54</v>
      </c>
      <c r="G33" s="10">
        <f t="shared" si="4"/>
        <v>99.997992239889626</v>
      </c>
      <c r="H33" s="10">
        <f t="shared" si="5"/>
        <v>108.43115753013142</v>
      </c>
    </row>
    <row r="34" spans="1:8" ht="102" x14ac:dyDescent="0.2">
      <c r="A34" s="7" t="s">
        <v>19</v>
      </c>
      <c r="B34" s="15" t="s">
        <v>57</v>
      </c>
      <c r="C34" s="13">
        <v>0</v>
      </c>
      <c r="D34" s="13">
        <v>0</v>
      </c>
      <c r="E34" s="13">
        <v>0</v>
      </c>
      <c r="F34" s="13">
        <v>0</v>
      </c>
      <c r="G34" s="10" t="str">
        <f t="shared" si="4"/>
        <v xml:space="preserve"> </v>
      </c>
      <c r="H34" s="10" t="str">
        <f t="shared" si="5"/>
        <v xml:space="preserve"> </v>
      </c>
    </row>
    <row r="35" spans="1:8" ht="38.25" x14ac:dyDescent="0.2">
      <c r="A35" s="7" t="s">
        <v>20</v>
      </c>
      <c r="B35" s="15" t="s">
        <v>58</v>
      </c>
      <c r="C35" s="13">
        <v>0</v>
      </c>
      <c r="D35" s="13">
        <v>-16805579.41</v>
      </c>
      <c r="E35" s="13">
        <v>0</v>
      </c>
      <c r="F35" s="13">
        <v>-13160864.52</v>
      </c>
      <c r="G35" s="10" t="str">
        <f t="shared" si="4"/>
        <v xml:space="preserve"> </v>
      </c>
      <c r="H35" s="10">
        <f t="shared" si="5"/>
        <v>78.312471108069943</v>
      </c>
    </row>
  </sheetData>
  <mergeCells count="3">
    <mergeCell ref="A1:H1"/>
    <mergeCell ref="A2:H2"/>
    <mergeCell ref="A4:H4"/>
  </mergeCells>
  <pageMargins left="0.7" right="0.7" top="0.32" bottom="0.34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</cp:lastModifiedBy>
  <cp:lastPrinted>2018-04-05T03:58:35Z</cp:lastPrinted>
  <dcterms:created xsi:type="dcterms:W3CDTF">2017-09-25T09:13:44Z</dcterms:created>
  <dcterms:modified xsi:type="dcterms:W3CDTF">2023-01-31T04:05:35Z</dcterms:modified>
</cp:coreProperties>
</file>