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Рабочий стол\Дина на сайт\ППМИ 2024\"/>
    </mc:Choice>
  </mc:AlternateContent>
  <xr:revisionPtr revIDLastSave="0" documentId="13_ncr:1_{70129F29-40AE-46D5-A4D2-B0A8F9CA31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ие СП и район" sheetId="1" r:id="rId1"/>
  </sheets>
  <definedNames>
    <definedName name="_xlnm.Print_Titles" localSheetId="0">'Общие СП и район'!$B:$B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K15" i="1" l="1"/>
  <c r="L26" i="1"/>
  <c r="M26" i="1"/>
  <c r="K23" i="1" l="1"/>
  <c r="F23" i="1"/>
  <c r="K25" i="1"/>
  <c r="F25" i="1"/>
  <c r="K18" i="1"/>
  <c r="F18" i="1"/>
  <c r="K24" i="1"/>
  <c r="F24" i="1"/>
  <c r="F22" i="1"/>
  <c r="K21" i="1"/>
  <c r="F21" i="1"/>
  <c r="K20" i="1"/>
  <c r="F20" i="1"/>
  <c r="O16" i="1" l="1"/>
  <c r="N16" i="1"/>
  <c r="O8" i="1" l="1"/>
  <c r="O26" i="1" s="1"/>
  <c r="N8" i="1"/>
  <c r="N26" i="1" s="1"/>
  <c r="K4" i="1" l="1"/>
  <c r="K13" i="1"/>
  <c r="K11" i="1"/>
  <c r="K9" i="1"/>
  <c r="K6" i="1"/>
  <c r="K19" i="1"/>
  <c r="K14" i="1"/>
  <c r="K10" i="1"/>
  <c r="K17" i="1"/>
  <c r="K7" i="1"/>
  <c r="K16" i="1"/>
  <c r="K12" i="1"/>
  <c r="K8" i="1"/>
  <c r="H11" i="1"/>
  <c r="H8" i="1"/>
  <c r="H16" i="1"/>
  <c r="H9" i="1" l="1"/>
  <c r="F14" i="1" l="1"/>
  <c r="F4" i="1" l="1"/>
  <c r="G28" i="1" l="1"/>
  <c r="I28" i="1"/>
  <c r="J28" i="1"/>
  <c r="G27" i="1"/>
  <c r="I27" i="1"/>
  <c r="J27" i="1"/>
  <c r="H19" i="1"/>
  <c r="H27" i="1" s="1"/>
  <c r="H6" i="1" l="1"/>
  <c r="H28" i="1" l="1"/>
  <c r="F13" i="1"/>
  <c r="F15" i="1" l="1"/>
  <c r="I26" i="1" l="1"/>
  <c r="J26" i="1"/>
  <c r="G26" i="1"/>
  <c r="F10" i="1"/>
  <c r="F17" i="1"/>
  <c r="F5" i="1"/>
  <c r="H26" i="1"/>
  <c r="F28" i="1" l="1"/>
  <c r="F27" i="1"/>
  <c r="F26" i="1"/>
  <c r="K5" i="1" l="1"/>
  <c r="K26" i="1" s="1"/>
</calcChain>
</file>

<file path=xl/sharedStrings.xml><?xml version="1.0" encoding="utf-8"?>
<sst xmlns="http://schemas.openxmlformats.org/spreadsheetml/2006/main" count="85" uniqueCount="78">
  <si>
    <t>№ п/п</t>
  </si>
  <si>
    <t>Наименование с/с</t>
  </si>
  <si>
    <t>Населенный пункт</t>
  </si>
  <si>
    <t>Наименование проекта</t>
  </si>
  <si>
    <t>Стоимость проекта всего, руб.</t>
  </si>
  <si>
    <t>Субсидия из бюджета РБ</t>
  </si>
  <si>
    <t>Денежные вклады за счет</t>
  </si>
  <si>
    <t>Бюджета поселения</t>
  </si>
  <si>
    <t xml:space="preserve">Физ.лиц </t>
  </si>
  <si>
    <t>Юрид. лиц</t>
  </si>
  <si>
    <t>Аптраковский сельсовет</t>
  </si>
  <si>
    <t>Абитовский сельсовет</t>
  </si>
  <si>
    <t>Александровский сельсовет</t>
  </si>
  <si>
    <t>Араслановский сельсовет</t>
  </si>
  <si>
    <t>Воскресенский сельсовет</t>
  </si>
  <si>
    <t>Денисовский сельсовет</t>
  </si>
  <si>
    <t>Зирганский сельсовет</t>
  </si>
  <si>
    <t>Иштугановский сельсовет</t>
  </si>
  <si>
    <t>Корнеевский сельсовет</t>
  </si>
  <si>
    <t>Мелеузовский сельсовет</t>
  </si>
  <si>
    <t>Нордовский сельсвет</t>
  </si>
  <si>
    <t>Нугушевский сельсовет</t>
  </si>
  <si>
    <t>Первомайский сельсовет</t>
  </si>
  <si>
    <t>Сарышевский сельсовет</t>
  </si>
  <si>
    <t>Шевченковский сельсовет</t>
  </si>
  <si>
    <t>Партизанский сельсовет</t>
  </si>
  <si>
    <t>ИТОГО</t>
  </si>
  <si>
    <t>с. Александровка</t>
  </si>
  <si>
    <t>МКД</t>
  </si>
  <si>
    <t>д. Тамьян</t>
  </si>
  <si>
    <t>с.Воскресенское</t>
  </si>
  <si>
    <t>Участвовать не будет</t>
  </si>
  <si>
    <t>д.Покровка</t>
  </si>
  <si>
    <t xml:space="preserve">МКД </t>
  </si>
  <si>
    <t>Численность населенного пункта по данным статистики или переписи, чел.</t>
  </si>
  <si>
    <t>Физ.лица 8 %</t>
  </si>
  <si>
    <t>Бюджета поселения 13 %</t>
  </si>
  <si>
    <t>Юрид.лица 8 %</t>
  </si>
  <si>
    <t>д.Туманчино</t>
  </si>
  <si>
    <t>д.Смаково</t>
  </si>
  <si>
    <t>д.Новая Казанковка</t>
  </si>
  <si>
    <t>д.Верхнеюлдашево</t>
  </si>
  <si>
    <t>Капитальный ремонт ограждения кладбища д.Туманчино СП Аптраковский сельсовет муниципального района Мелеузовский район РБ</t>
  </si>
  <si>
    <t>д.Сыртланово</t>
  </si>
  <si>
    <t>Текущий ремонт и восстановление дорожного полотна с обустройством прилегающей территории в д.Покровка муниципального района Мелеузовский район РБ</t>
  </si>
  <si>
    <t xml:space="preserve">Текущий ремонт и восстановление дорожного полотна с обустройством прилегающей территории ул.Озерная д.Тамьян муниципального района Мелеузовский район РБ           </t>
  </si>
  <si>
    <t>д.Дмитриевка</t>
  </si>
  <si>
    <t>д.Сергеевка</t>
  </si>
  <si>
    <t xml:space="preserve">Приобретение трактора МТЗ-82.1 с балочным мостом или эквивалент со снеговым отвалом для нужд СП Нугушевский сельсовет муниципального района Мелеузовский район РБ   </t>
  </si>
  <si>
    <t>с.Троицкое</t>
  </si>
  <si>
    <t>д.Самойловка</t>
  </si>
  <si>
    <t>д.Акназарово</t>
  </si>
  <si>
    <t>Текущий ремонт забора мусульманского кладбища д.Акназарово СП Сарышевский сельсовет муниципального района Мелеузовский район РБ</t>
  </si>
  <si>
    <t>д.Басурмановка</t>
  </si>
  <si>
    <t>МОБУ СОШ №4 МР МР РБ</t>
  </si>
  <si>
    <t>МОБУ Лицей №6 МР МР РБ</t>
  </si>
  <si>
    <t>МОБУ Гимназия №9 МР МР РБ</t>
  </si>
  <si>
    <t>МАДОУ №8 "Тополек" МР МР РБ</t>
  </si>
  <si>
    <t>МАДОУ №9 "Березка" МР МР РБ</t>
  </si>
  <si>
    <t xml:space="preserve">Информация о предполагаемых проектах общественной инфраструктуры, основанных на местных инициативах, реализуемых в 2024 году  </t>
  </si>
  <si>
    <t>Приобретение и установка детской спортивной площадки  д.Новая Казанковка СП Денисовский сельсовет муниципального района Мелеузовский район РБ</t>
  </si>
  <si>
    <t>Текущий ремонт памятника павшим воинам в годы ВОВ с.Александровка СП Александровский сельсовет муниципального района Мелеузовский район РБ</t>
  </si>
  <si>
    <t>МОБУ Гимназия №3 МР МР РБ</t>
  </si>
  <si>
    <t>Текущий ремонт покрытия беговой дорожки для занятий легкой атлетикой с благоустройством спортивной площадки на территории МОБУ гимназии №3 муниципального района Мелеузовский район РБ</t>
  </si>
  <si>
    <t>Текущий ремонт ограждения кладбища д.Конаревка СП Шевченковский сельсовет муниципального района Мелеузовский район РБ</t>
  </si>
  <si>
    <t>д.Конаревка</t>
  </si>
  <si>
    <t>Капитальный ремонт водопровода ул.Центральная д.Басурмановка СП Абитовский сельсовет муниципального района Мелеузовский район РБ</t>
  </si>
  <si>
    <t>Текущий ремонт и восстановление дорожного полотна с заменой бортового камня на территории МОБУ Башкирская гимназия №9 им.К.Арсланова муниципального района Мелеузовский район РБ</t>
  </si>
  <si>
    <t>Капитальный  ремонт и восстановление дорожного полотна с заменой бортового камня на территории МАДОУ №8 «Тополёк» МР Мелеузовский район РБ</t>
  </si>
  <si>
    <t>Капитальный ремонт и восстановление дорожного полотна с заменой бордюрного камня на территории МАДОУ №9 «Берёзка» МР Мелеузовский район РБ</t>
  </si>
  <si>
    <t>Текущий ремонт и восстановление дорожного полотна  ул.Школьная с.Троицкое муниципального района Мелеузовский район РБ</t>
  </si>
  <si>
    <t>Текущий ремонт ограждения кладбища д.Сыртланово СП Иштугановский сельсовет  муниципального района Мелеузовский район РБ</t>
  </si>
  <si>
    <t>Текущий ремонт и восстановление дорожного полотна  ул.Российская д.Дмитриевка муниципального района Мелеузовский район РБ</t>
  </si>
  <si>
    <t>Текущий ремонт и восстановление дорожного полотна ул.Прибельская д.Самойловка муниципального района Мелеузовский район РБ</t>
  </si>
  <si>
    <t>Текущий ремонт обеденного зала и приобретение мебели в МОБУ СОШ №4 муниципального района Мелеузовский район РБ</t>
  </si>
  <si>
    <t>Капитальный ремонт по замене деревянных оконных блоков на пластиковые в здании МОБУ Лицей № 6, расположенном по адресу:453852, РБ, г.Мелеуз. ул. Бурангулова, д.11</t>
  </si>
  <si>
    <t>Текущий ремонт и восстановление дорожного полотна с обустройством прилегающей территории ул Молодёжная д.Смаково муниципального района Мелеузовский район Республика Башкортостан</t>
  </si>
  <si>
    <t>Текущий ремонт дорожного полотна с покрытием щебня в д.Верхнеюлдашево ул.Альмухаметова до ул.Утягулова,38  муниципального района Мелеузовский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</si>
</sst>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4" fontId="3" fillId="0" borderId="0" xfId="0" applyNumberFormat="1" applyFont="1" applyFill="1"/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/>
    </xf>
    <xf numFmtId="0" fontId="3" fillId="0" borderId="0" xfId="0" applyFont="1" applyFill="1" applyBorder="1"/>
    <xf numFmtId="4" fontId="3" fillId="0" borderId="5" xfId="0" applyNumberFormat="1" applyFont="1" applyFill="1" applyBorder="1"/>
    <xf numFmtId="4" fontId="3" fillId="0" borderId="3" xfId="0" applyNumberFormat="1" applyFont="1" applyFill="1" applyBorder="1"/>
    <xf numFmtId="4" fontId="3" fillId="0" borderId="0" xfId="0" applyNumberFormat="1" applyFont="1" applyFill="1" applyBorder="1"/>
    <xf numFmtId="4" fontId="3" fillId="0" borderId="4" xfId="0" applyNumberFormat="1" applyFont="1" applyFill="1" applyBorder="1"/>
    <xf numFmtId="4" fontId="3" fillId="0" borderId="1" xfId="0" applyNumberFormat="1" applyFont="1" applyFill="1" applyBorder="1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P29"/>
  <sheetViews>
    <sheetView tabSelected="1" zoomScale="77" zoomScaleNormal="77" workbookViewId="0">
      <selection activeCell="O3" sqref="O3"/>
    </sheetView>
  </sheetViews>
  <sheetFormatPr defaultRowHeight="15.75" x14ac:dyDescent="0.25"/>
  <cols>
    <col min="1" max="1" width="4.85546875" style="4" customWidth="1"/>
    <col min="2" max="2" width="30.28515625" style="5" customWidth="1"/>
    <col min="3" max="3" width="20.140625" style="5" customWidth="1"/>
    <col min="4" max="4" width="9.7109375" style="5" customWidth="1"/>
    <col min="5" max="5" width="56.28515625" style="4" customWidth="1"/>
    <col min="6" max="6" width="15.28515625" style="4" hidden="1" customWidth="1"/>
    <col min="7" max="7" width="15.140625" style="4" hidden="1" customWidth="1"/>
    <col min="8" max="8" width="14.28515625" style="4" hidden="1" customWidth="1"/>
    <col min="9" max="10" width="13.140625" style="4" hidden="1" customWidth="1"/>
    <col min="11" max="11" width="15.7109375" style="4" customWidth="1"/>
    <col min="12" max="12" width="16.140625" style="4" customWidth="1"/>
    <col min="13" max="13" width="17.42578125" style="4" customWidth="1"/>
    <col min="14" max="15" width="13.140625" style="4" customWidth="1"/>
    <col min="16" max="16384" width="9.140625" style="4"/>
  </cols>
  <sheetData>
    <row r="1" spans="1:15" ht="58.5" customHeight="1" x14ac:dyDescent="0.4">
      <c r="B1" s="51" t="s">
        <v>59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36" customHeight="1" x14ac:dyDescent="0.25">
      <c r="A2" s="44" t="s">
        <v>0</v>
      </c>
      <c r="B2" s="45" t="s">
        <v>1</v>
      </c>
      <c r="C2" s="45" t="s">
        <v>2</v>
      </c>
      <c r="D2" s="50" t="s">
        <v>34</v>
      </c>
      <c r="E2" s="45" t="s">
        <v>3</v>
      </c>
      <c r="F2" s="45" t="s">
        <v>4</v>
      </c>
      <c r="G2" s="45" t="s">
        <v>5</v>
      </c>
      <c r="H2" s="45" t="s">
        <v>6</v>
      </c>
      <c r="I2" s="45"/>
      <c r="J2" s="45"/>
      <c r="K2" s="46" t="s">
        <v>4</v>
      </c>
      <c r="L2" s="46" t="s">
        <v>5</v>
      </c>
      <c r="M2" s="48" t="s">
        <v>6</v>
      </c>
      <c r="N2" s="49"/>
      <c r="O2" s="49"/>
    </row>
    <row r="3" spans="1:15" ht="98.25" customHeight="1" x14ac:dyDescent="0.25">
      <c r="A3" s="44"/>
      <c r="B3" s="45"/>
      <c r="C3" s="45"/>
      <c r="D3" s="50"/>
      <c r="E3" s="45"/>
      <c r="F3" s="45"/>
      <c r="G3" s="45"/>
      <c r="H3" s="7" t="s">
        <v>7</v>
      </c>
      <c r="I3" s="7" t="s">
        <v>8</v>
      </c>
      <c r="J3" s="7" t="s">
        <v>9</v>
      </c>
      <c r="K3" s="47"/>
      <c r="L3" s="47"/>
      <c r="M3" s="7" t="s">
        <v>36</v>
      </c>
      <c r="N3" s="7" t="s">
        <v>35</v>
      </c>
      <c r="O3" s="7" t="s">
        <v>37</v>
      </c>
    </row>
    <row r="4" spans="1:15" ht="52.5" customHeight="1" x14ac:dyDescent="0.25">
      <c r="A4" s="22">
        <v>1</v>
      </c>
      <c r="B4" s="32" t="s">
        <v>11</v>
      </c>
      <c r="C4" s="22" t="s">
        <v>53</v>
      </c>
      <c r="D4" s="22">
        <v>207</v>
      </c>
      <c r="E4" s="32" t="s">
        <v>66</v>
      </c>
      <c r="F4" s="23">
        <f>G4+H4+I4+J4</f>
        <v>1605222</v>
      </c>
      <c r="G4" s="23">
        <v>905222</v>
      </c>
      <c r="H4" s="23">
        <v>500000</v>
      </c>
      <c r="I4" s="23">
        <v>100000</v>
      </c>
      <c r="J4" s="23">
        <v>100000</v>
      </c>
      <c r="K4" s="23">
        <f t="shared" ref="K4:K24" si="0">L4+M4+N4+O4</f>
        <v>1564325.7</v>
      </c>
      <c r="L4" s="23">
        <v>1000000</v>
      </c>
      <c r="M4" s="23">
        <v>294325.7</v>
      </c>
      <c r="N4" s="23">
        <v>120000</v>
      </c>
      <c r="O4" s="23">
        <v>150000</v>
      </c>
    </row>
    <row r="5" spans="1:15" ht="46.5" customHeight="1" x14ac:dyDescent="0.25">
      <c r="A5" s="22">
        <v>2</v>
      </c>
      <c r="B5" s="32" t="s">
        <v>12</v>
      </c>
      <c r="C5" s="22" t="s">
        <v>27</v>
      </c>
      <c r="D5" s="22">
        <v>475</v>
      </c>
      <c r="E5" s="33" t="s">
        <v>61</v>
      </c>
      <c r="F5" s="23">
        <f>G5+H5+I5+J5</f>
        <v>450000</v>
      </c>
      <c r="G5" s="23">
        <v>324000</v>
      </c>
      <c r="H5" s="23">
        <v>54000</v>
      </c>
      <c r="I5" s="23">
        <v>36000</v>
      </c>
      <c r="J5" s="23">
        <v>36000</v>
      </c>
      <c r="K5" s="23">
        <f t="shared" si="0"/>
        <v>700000</v>
      </c>
      <c r="L5" s="23">
        <v>406000</v>
      </c>
      <c r="M5" s="23">
        <v>170000</v>
      </c>
      <c r="N5" s="23">
        <v>54000</v>
      </c>
      <c r="O5" s="23">
        <v>70000</v>
      </c>
    </row>
    <row r="6" spans="1:15" ht="48.75" customHeight="1" x14ac:dyDescent="0.25">
      <c r="A6" s="22">
        <v>3</v>
      </c>
      <c r="B6" s="32" t="s">
        <v>10</v>
      </c>
      <c r="C6" s="22" t="s">
        <v>38</v>
      </c>
      <c r="D6" s="22">
        <v>115</v>
      </c>
      <c r="E6" s="33" t="s">
        <v>42</v>
      </c>
      <c r="F6" s="23">
        <v>362485</v>
      </c>
      <c r="G6" s="23">
        <v>260000</v>
      </c>
      <c r="H6" s="23">
        <f>F6-G6-I6-J6</f>
        <v>50485</v>
      </c>
      <c r="I6" s="23">
        <v>26000</v>
      </c>
      <c r="J6" s="23">
        <v>26000</v>
      </c>
      <c r="K6" s="23">
        <f t="shared" si="0"/>
        <v>712993.5</v>
      </c>
      <c r="L6" s="23">
        <v>480000</v>
      </c>
      <c r="M6" s="23">
        <v>122993.5</v>
      </c>
      <c r="N6" s="23">
        <v>50000</v>
      </c>
      <c r="O6" s="23">
        <v>60000</v>
      </c>
    </row>
    <row r="7" spans="1:15" ht="65.25" customHeight="1" x14ac:dyDescent="0.25">
      <c r="A7" s="34">
        <v>4</v>
      </c>
      <c r="B7" s="32" t="s">
        <v>13</v>
      </c>
      <c r="C7" s="22" t="s">
        <v>39</v>
      </c>
      <c r="D7" s="22">
        <v>476</v>
      </c>
      <c r="E7" s="33" t="s">
        <v>76</v>
      </c>
      <c r="F7" s="23">
        <v>400000</v>
      </c>
      <c r="G7" s="35">
        <v>295000</v>
      </c>
      <c r="H7" s="35">
        <v>45000</v>
      </c>
      <c r="I7" s="35">
        <v>30000</v>
      </c>
      <c r="J7" s="35">
        <v>30000</v>
      </c>
      <c r="K7" s="23">
        <f t="shared" si="0"/>
        <v>3439999.2</v>
      </c>
      <c r="L7" s="35">
        <v>1200000</v>
      </c>
      <c r="M7" s="35">
        <v>1999999.2</v>
      </c>
      <c r="N7" s="23">
        <v>120000</v>
      </c>
      <c r="O7" s="23">
        <v>120000</v>
      </c>
    </row>
    <row r="8" spans="1:15" ht="31.5" hidden="1" customHeight="1" x14ac:dyDescent="0.25">
      <c r="A8" s="12">
        <v>5</v>
      </c>
      <c r="B8" s="9" t="s">
        <v>14</v>
      </c>
      <c r="C8" s="8" t="s">
        <v>30</v>
      </c>
      <c r="D8" s="22"/>
      <c r="E8" s="13" t="s">
        <v>31</v>
      </c>
      <c r="F8" s="10">
        <v>165000</v>
      </c>
      <c r="G8" s="11">
        <v>120000</v>
      </c>
      <c r="H8" s="11">
        <f>F8-G8-I8-J8</f>
        <v>19000</v>
      </c>
      <c r="I8" s="11">
        <v>13000</v>
      </c>
      <c r="J8" s="11">
        <v>13000</v>
      </c>
      <c r="K8" s="10">
        <f t="shared" si="0"/>
        <v>0</v>
      </c>
      <c r="L8" s="11"/>
      <c r="M8" s="11"/>
      <c r="N8" s="10">
        <f>L8*9/100</f>
        <v>0</v>
      </c>
      <c r="O8" s="10">
        <f>L8*9/100</f>
        <v>0</v>
      </c>
    </row>
    <row r="9" spans="1:15" ht="50.25" customHeight="1" x14ac:dyDescent="0.25">
      <c r="A9" s="34">
        <v>5</v>
      </c>
      <c r="B9" s="32" t="s">
        <v>15</v>
      </c>
      <c r="C9" s="22" t="s">
        <v>40</v>
      </c>
      <c r="D9" s="22">
        <v>206</v>
      </c>
      <c r="E9" s="33" t="s">
        <v>60</v>
      </c>
      <c r="F9" s="23">
        <v>877552.8</v>
      </c>
      <c r="G9" s="35">
        <v>650000</v>
      </c>
      <c r="H9" s="35">
        <f>F9-G9-I9-J9</f>
        <v>97552.800000000047</v>
      </c>
      <c r="I9" s="35">
        <v>65000</v>
      </c>
      <c r="J9" s="35">
        <v>65000</v>
      </c>
      <c r="K9" s="23">
        <f t="shared" si="0"/>
        <v>403666.67</v>
      </c>
      <c r="L9" s="35">
        <v>240000</v>
      </c>
      <c r="M9" s="35">
        <v>107666.67</v>
      </c>
      <c r="N9" s="23">
        <v>28000</v>
      </c>
      <c r="O9" s="23">
        <v>28000</v>
      </c>
    </row>
    <row r="10" spans="1:15" ht="69.75" customHeight="1" x14ac:dyDescent="0.25">
      <c r="A10" s="34">
        <v>6</v>
      </c>
      <c r="B10" s="32" t="s">
        <v>16</v>
      </c>
      <c r="C10" s="22" t="s">
        <v>41</v>
      </c>
      <c r="D10" s="22">
        <v>426</v>
      </c>
      <c r="E10" s="33" t="s">
        <v>77</v>
      </c>
      <c r="F10" s="23">
        <f t="shared" ref="F10:F17" si="1">G10+H10+I10+J10</f>
        <v>2000000</v>
      </c>
      <c r="G10" s="35">
        <v>1000000</v>
      </c>
      <c r="H10" s="35">
        <v>800000</v>
      </c>
      <c r="I10" s="35">
        <v>100000</v>
      </c>
      <c r="J10" s="35">
        <v>100000</v>
      </c>
      <c r="K10" s="23">
        <f t="shared" si="0"/>
        <v>2013099.9</v>
      </c>
      <c r="L10" s="35">
        <v>1170000</v>
      </c>
      <c r="M10" s="35">
        <v>573099.9</v>
      </c>
      <c r="N10" s="23">
        <v>120000</v>
      </c>
      <c r="O10" s="23">
        <v>150000</v>
      </c>
    </row>
    <row r="11" spans="1:15" ht="47.25" customHeight="1" x14ac:dyDescent="0.25">
      <c r="A11" s="34">
        <v>7</v>
      </c>
      <c r="B11" s="32" t="s">
        <v>17</v>
      </c>
      <c r="C11" s="22" t="s">
        <v>43</v>
      </c>
      <c r="D11" s="22">
        <v>279</v>
      </c>
      <c r="E11" s="33" t="s">
        <v>71</v>
      </c>
      <c r="F11" s="23">
        <v>300000</v>
      </c>
      <c r="G11" s="35">
        <v>220000</v>
      </c>
      <c r="H11" s="35">
        <f>F11-G11-I11-J11</f>
        <v>36000</v>
      </c>
      <c r="I11" s="35">
        <v>22000</v>
      </c>
      <c r="J11" s="35">
        <v>22000</v>
      </c>
      <c r="K11" s="23">
        <f t="shared" si="0"/>
        <v>500000</v>
      </c>
      <c r="L11" s="35">
        <v>300000</v>
      </c>
      <c r="M11" s="35">
        <v>120000</v>
      </c>
      <c r="N11" s="23">
        <v>40000</v>
      </c>
      <c r="O11" s="23">
        <v>40000</v>
      </c>
    </row>
    <row r="12" spans="1:15" ht="51" customHeight="1" x14ac:dyDescent="0.25">
      <c r="A12" s="34">
        <v>8</v>
      </c>
      <c r="B12" s="32" t="s">
        <v>18</v>
      </c>
      <c r="C12" s="22" t="s">
        <v>32</v>
      </c>
      <c r="D12" s="22">
        <v>146</v>
      </c>
      <c r="E12" s="33" t="s">
        <v>44</v>
      </c>
      <c r="F12" s="23">
        <v>3000000</v>
      </c>
      <c r="G12" s="35">
        <v>1000000</v>
      </c>
      <c r="H12" s="35">
        <v>1800000</v>
      </c>
      <c r="I12" s="35">
        <v>100000</v>
      </c>
      <c r="J12" s="35">
        <v>100000</v>
      </c>
      <c r="K12" s="23">
        <f t="shared" si="0"/>
        <v>3136393.2</v>
      </c>
      <c r="L12" s="35">
        <v>1200000</v>
      </c>
      <c r="M12" s="35">
        <v>1696393.2</v>
      </c>
      <c r="N12" s="23">
        <v>120000</v>
      </c>
      <c r="O12" s="23">
        <v>120000</v>
      </c>
    </row>
    <row r="13" spans="1:15" ht="65.25" customHeight="1" x14ac:dyDescent="0.25">
      <c r="A13" s="34">
        <v>9</v>
      </c>
      <c r="B13" s="32" t="s">
        <v>19</v>
      </c>
      <c r="C13" s="36" t="s">
        <v>29</v>
      </c>
      <c r="D13" s="36">
        <v>568</v>
      </c>
      <c r="E13" s="33" t="s">
        <v>45</v>
      </c>
      <c r="F13" s="23">
        <f t="shared" si="1"/>
        <v>1500000</v>
      </c>
      <c r="G13" s="35">
        <v>1000000</v>
      </c>
      <c r="H13" s="35">
        <v>300000</v>
      </c>
      <c r="I13" s="35">
        <v>100000</v>
      </c>
      <c r="J13" s="35">
        <v>100000</v>
      </c>
      <c r="K13" s="23">
        <f t="shared" si="0"/>
        <v>2497504.7999999998</v>
      </c>
      <c r="L13" s="35">
        <v>1200000</v>
      </c>
      <c r="M13" s="35">
        <v>1081504.8</v>
      </c>
      <c r="N13" s="23">
        <v>108000</v>
      </c>
      <c r="O13" s="23">
        <v>108000</v>
      </c>
    </row>
    <row r="14" spans="1:15" ht="47.25" x14ac:dyDescent="0.25">
      <c r="A14" s="34">
        <v>10</v>
      </c>
      <c r="B14" s="32" t="s">
        <v>20</v>
      </c>
      <c r="C14" s="22" t="s">
        <v>46</v>
      </c>
      <c r="D14" s="22">
        <v>284</v>
      </c>
      <c r="E14" s="33" t="s">
        <v>72</v>
      </c>
      <c r="F14" s="23">
        <f t="shared" si="1"/>
        <v>2999460</v>
      </c>
      <c r="G14" s="35">
        <v>1000000</v>
      </c>
      <c r="H14" s="35">
        <v>1799460</v>
      </c>
      <c r="I14" s="35">
        <v>100000</v>
      </c>
      <c r="J14" s="35">
        <v>100000</v>
      </c>
      <c r="K14" s="23">
        <f t="shared" si="0"/>
        <v>2998474.8</v>
      </c>
      <c r="L14" s="35">
        <v>1200000</v>
      </c>
      <c r="M14" s="35">
        <v>1558474.8</v>
      </c>
      <c r="N14" s="23">
        <v>120000</v>
      </c>
      <c r="O14" s="23">
        <v>120000</v>
      </c>
    </row>
    <row r="15" spans="1:15" ht="63" x14ac:dyDescent="0.25">
      <c r="A15" s="34">
        <v>11</v>
      </c>
      <c r="B15" s="32" t="s">
        <v>21</v>
      </c>
      <c r="C15" s="22" t="s">
        <v>47</v>
      </c>
      <c r="D15" s="22">
        <v>194</v>
      </c>
      <c r="E15" s="33" t="s">
        <v>48</v>
      </c>
      <c r="F15" s="23">
        <f>G15+H15+I15+J15</f>
        <v>310000</v>
      </c>
      <c r="G15" s="35">
        <v>229000</v>
      </c>
      <c r="H15" s="35">
        <v>35200</v>
      </c>
      <c r="I15" s="35">
        <v>22900</v>
      </c>
      <c r="J15" s="35">
        <v>22900</v>
      </c>
      <c r="K15" s="23">
        <f>L15+M15+N15+O15</f>
        <v>2517000</v>
      </c>
      <c r="L15" s="35">
        <v>1200000</v>
      </c>
      <c r="M15" s="35">
        <v>1077000</v>
      </c>
      <c r="N15" s="23">
        <v>120000</v>
      </c>
      <c r="O15" s="23">
        <v>120000</v>
      </c>
    </row>
    <row r="16" spans="1:15" ht="47.25" x14ac:dyDescent="0.25">
      <c r="A16" s="34">
        <v>12</v>
      </c>
      <c r="B16" s="32" t="s">
        <v>25</v>
      </c>
      <c r="C16" s="22" t="s">
        <v>49</v>
      </c>
      <c r="D16" s="22">
        <v>584</v>
      </c>
      <c r="E16" s="33" t="s">
        <v>70</v>
      </c>
      <c r="F16" s="27">
        <v>935269</v>
      </c>
      <c r="G16" s="28">
        <v>690000</v>
      </c>
      <c r="H16" s="28">
        <f>F16-G16-I16-J16</f>
        <v>107269</v>
      </c>
      <c r="I16" s="28">
        <v>69000</v>
      </c>
      <c r="J16" s="28">
        <v>69000</v>
      </c>
      <c r="K16" s="23">
        <f t="shared" si="0"/>
        <v>3156961.2</v>
      </c>
      <c r="L16" s="35">
        <v>1200000</v>
      </c>
      <c r="M16" s="35">
        <v>1716961.2</v>
      </c>
      <c r="N16" s="23">
        <f>L16*10/100</f>
        <v>120000</v>
      </c>
      <c r="O16" s="23">
        <f>L16*10/100</f>
        <v>120000</v>
      </c>
    </row>
    <row r="17" spans="1:16" ht="47.25" customHeight="1" x14ac:dyDescent="0.25">
      <c r="A17" s="34">
        <v>13</v>
      </c>
      <c r="B17" s="32" t="s">
        <v>22</v>
      </c>
      <c r="C17" s="22" t="s">
        <v>50</v>
      </c>
      <c r="D17" s="22">
        <v>311</v>
      </c>
      <c r="E17" s="40" t="s">
        <v>73</v>
      </c>
      <c r="F17" s="27">
        <f t="shared" si="1"/>
        <v>2100000</v>
      </c>
      <c r="G17" s="28">
        <v>1000000</v>
      </c>
      <c r="H17" s="28">
        <v>900000</v>
      </c>
      <c r="I17" s="28">
        <v>100000</v>
      </c>
      <c r="J17" s="28">
        <v>100000</v>
      </c>
      <c r="K17" s="23">
        <f t="shared" si="0"/>
        <v>1440000</v>
      </c>
      <c r="L17" s="35">
        <v>1200000</v>
      </c>
      <c r="M17" s="35">
        <v>0</v>
      </c>
      <c r="N17" s="23">
        <v>120000</v>
      </c>
      <c r="O17" s="23">
        <v>120000</v>
      </c>
    </row>
    <row r="18" spans="1:16" ht="47.25" x14ac:dyDescent="0.25">
      <c r="A18" s="37">
        <v>14</v>
      </c>
      <c r="B18" s="38" t="s">
        <v>23</v>
      </c>
      <c r="C18" s="22" t="s">
        <v>51</v>
      </c>
      <c r="D18" s="22">
        <v>80</v>
      </c>
      <c r="E18" s="41" t="s">
        <v>52</v>
      </c>
      <c r="F18" s="29">
        <f t="shared" ref="F18" si="2">G18+H18+I18+J18</f>
        <v>350000</v>
      </c>
      <c r="G18" s="30">
        <v>255000</v>
      </c>
      <c r="H18" s="30">
        <v>43000</v>
      </c>
      <c r="I18" s="30">
        <v>26000</v>
      </c>
      <c r="J18" s="30">
        <v>26000</v>
      </c>
      <c r="K18" s="23">
        <f t="shared" ref="K18" si="3">L18+M18+N18+O18</f>
        <v>598057.06000000006</v>
      </c>
      <c r="L18" s="35">
        <v>410000</v>
      </c>
      <c r="M18" s="35">
        <v>108057.06</v>
      </c>
      <c r="N18" s="23">
        <v>40000</v>
      </c>
      <c r="O18" s="23">
        <v>40000</v>
      </c>
    </row>
    <row r="19" spans="1:16" ht="47.25" hidden="1" customHeight="1" x14ac:dyDescent="0.25">
      <c r="A19" s="34">
        <v>15</v>
      </c>
      <c r="B19" s="32" t="s">
        <v>24</v>
      </c>
      <c r="C19" s="22" t="s">
        <v>65</v>
      </c>
      <c r="D19" s="22">
        <v>78</v>
      </c>
      <c r="E19" s="33" t="s">
        <v>64</v>
      </c>
      <c r="F19" s="10">
        <v>1000000</v>
      </c>
      <c r="G19" s="11">
        <v>700000</v>
      </c>
      <c r="H19" s="11">
        <f>F19-G19-I19-J19</f>
        <v>160000</v>
      </c>
      <c r="I19" s="11">
        <v>70000</v>
      </c>
      <c r="J19" s="11">
        <v>70000</v>
      </c>
      <c r="K19" s="23">
        <f t="shared" si="0"/>
        <v>0</v>
      </c>
      <c r="L19" s="35">
        <v>0</v>
      </c>
      <c r="M19" s="35">
        <v>0</v>
      </c>
      <c r="N19" s="23">
        <v>0</v>
      </c>
      <c r="O19" s="23">
        <v>0</v>
      </c>
    </row>
    <row r="20" spans="1:16" s="21" customFormat="1" ht="51.75" customHeight="1" x14ac:dyDescent="0.25">
      <c r="A20" s="22">
        <v>15</v>
      </c>
      <c r="B20" s="38" t="s">
        <v>54</v>
      </c>
      <c r="C20" s="39" t="s">
        <v>28</v>
      </c>
      <c r="D20" s="39">
        <v>179</v>
      </c>
      <c r="E20" s="42" t="s">
        <v>74</v>
      </c>
      <c r="F20" s="25">
        <f t="shared" ref="F20:F24" si="4">G20+H20+I20+J20</f>
        <v>2267655.6</v>
      </c>
      <c r="G20" s="26">
        <v>1000000</v>
      </c>
      <c r="H20" s="26">
        <v>1067655.6000000001</v>
      </c>
      <c r="I20" s="26">
        <v>100000</v>
      </c>
      <c r="J20" s="26">
        <v>100000</v>
      </c>
      <c r="K20" s="23">
        <f t="shared" si="0"/>
        <v>2490131.0700000003</v>
      </c>
      <c r="L20" s="43">
        <v>1200000</v>
      </c>
      <c r="M20" s="43">
        <v>1050131.07</v>
      </c>
      <c r="N20" s="23">
        <v>120000</v>
      </c>
      <c r="O20" s="23">
        <v>120000</v>
      </c>
    </row>
    <row r="21" spans="1:16" s="21" customFormat="1" ht="63" x14ac:dyDescent="0.25">
      <c r="A21" s="22">
        <v>16</v>
      </c>
      <c r="B21" s="38" t="s">
        <v>55</v>
      </c>
      <c r="C21" s="39" t="s">
        <v>28</v>
      </c>
      <c r="D21" s="39">
        <v>156</v>
      </c>
      <c r="E21" s="42" t="s">
        <v>75</v>
      </c>
      <c r="F21" s="25">
        <f t="shared" si="4"/>
        <v>2267655.6</v>
      </c>
      <c r="G21" s="26">
        <v>1000000</v>
      </c>
      <c r="H21" s="26">
        <v>1067655.6000000001</v>
      </c>
      <c r="I21" s="26">
        <v>100000</v>
      </c>
      <c r="J21" s="26">
        <v>100000</v>
      </c>
      <c r="K21" s="23">
        <f t="shared" si="0"/>
        <v>2111467.2999999998</v>
      </c>
      <c r="L21" s="43">
        <v>1200000</v>
      </c>
      <c r="M21" s="43">
        <v>671467.3</v>
      </c>
      <c r="N21" s="23">
        <v>120000</v>
      </c>
      <c r="O21" s="23">
        <v>120000</v>
      </c>
      <c r="P21" s="31"/>
    </row>
    <row r="22" spans="1:16" s="21" customFormat="1" ht="69" customHeight="1" x14ac:dyDescent="0.25">
      <c r="A22" s="22">
        <v>17</v>
      </c>
      <c r="B22" s="38" t="s">
        <v>62</v>
      </c>
      <c r="C22" s="39" t="s">
        <v>33</v>
      </c>
      <c r="D22" s="39">
        <v>145</v>
      </c>
      <c r="E22" s="42" t="s">
        <v>63</v>
      </c>
      <c r="F22" s="25">
        <f t="shared" si="4"/>
        <v>2267655.6</v>
      </c>
      <c r="G22" s="26">
        <v>1000000</v>
      </c>
      <c r="H22" s="26">
        <v>1067655.6000000001</v>
      </c>
      <c r="I22" s="26">
        <v>100000</v>
      </c>
      <c r="J22" s="26">
        <v>100000</v>
      </c>
      <c r="K22" s="23">
        <f>L22+M22+N22+O22</f>
        <v>2516770.42</v>
      </c>
      <c r="L22" s="43">
        <v>1200000</v>
      </c>
      <c r="M22" s="43">
        <v>1076770.42</v>
      </c>
      <c r="N22" s="23">
        <v>120000</v>
      </c>
      <c r="O22" s="23">
        <v>120000</v>
      </c>
    </row>
    <row r="23" spans="1:16" s="21" customFormat="1" ht="63" x14ac:dyDescent="0.25">
      <c r="A23" s="22">
        <v>18</v>
      </c>
      <c r="B23" s="38" t="s">
        <v>56</v>
      </c>
      <c r="C23" s="39" t="s">
        <v>33</v>
      </c>
      <c r="D23" s="39">
        <v>87</v>
      </c>
      <c r="E23" s="42" t="s">
        <v>67</v>
      </c>
      <c r="F23" s="25">
        <f t="shared" ref="F23" si="5">G23+H23+I23+J23</f>
        <v>2267655.6</v>
      </c>
      <c r="G23" s="26">
        <v>1000000</v>
      </c>
      <c r="H23" s="26">
        <v>1067655.6000000001</v>
      </c>
      <c r="I23" s="26">
        <v>100000</v>
      </c>
      <c r="J23" s="26">
        <v>100000</v>
      </c>
      <c r="K23" s="23">
        <f t="shared" ref="K23" si="6">L23+M23+N23+O23</f>
        <v>2041866.9300000002</v>
      </c>
      <c r="L23" s="43">
        <v>1100000</v>
      </c>
      <c r="M23" s="43">
        <v>721866.93</v>
      </c>
      <c r="N23" s="23">
        <v>110000</v>
      </c>
      <c r="O23" s="23">
        <v>110000</v>
      </c>
    </row>
    <row r="24" spans="1:16" s="21" customFormat="1" ht="52.5" customHeight="1" x14ac:dyDescent="0.25">
      <c r="A24" s="22">
        <v>19</v>
      </c>
      <c r="B24" s="38" t="s">
        <v>57</v>
      </c>
      <c r="C24" s="39" t="s">
        <v>28</v>
      </c>
      <c r="D24" s="39">
        <v>177</v>
      </c>
      <c r="E24" s="42" t="s">
        <v>68</v>
      </c>
      <c r="F24" s="25">
        <f t="shared" si="4"/>
        <v>2267655.6</v>
      </c>
      <c r="G24" s="26">
        <v>1000000</v>
      </c>
      <c r="H24" s="26">
        <v>1067655.6000000001</v>
      </c>
      <c r="I24" s="26">
        <v>100000</v>
      </c>
      <c r="J24" s="26">
        <v>100000</v>
      </c>
      <c r="K24" s="23">
        <f t="shared" si="0"/>
        <v>2549309.5499999998</v>
      </c>
      <c r="L24" s="43">
        <v>1200000</v>
      </c>
      <c r="M24" s="43">
        <v>1109309.55</v>
      </c>
      <c r="N24" s="23">
        <v>120000</v>
      </c>
      <c r="O24" s="23">
        <v>120000</v>
      </c>
    </row>
    <row r="25" spans="1:16" s="21" customFormat="1" ht="51" customHeight="1" x14ac:dyDescent="0.25">
      <c r="A25" s="22">
        <v>20</v>
      </c>
      <c r="B25" s="38" t="s">
        <v>58</v>
      </c>
      <c r="C25" s="39" t="s">
        <v>28</v>
      </c>
      <c r="D25" s="39">
        <v>58</v>
      </c>
      <c r="E25" s="42" t="s">
        <v>69</v>
      </c>
      <c r="F25" s="25">
        <f t="shared" ref="F25" si="7">G25+H25+I25+J25</f>
        <v>2267655.6</v>
      </c>
      <c r="G25" s="26">
        <v>1000000</v>
      </c>
      <c r="H25" s="26">
        <v>1067655.6000000001</v>
      </c>
      <c r="I25" s="26">
        <v>100000</v>
      </c>
      <c r="J25" s="26">
        <v>100000</v>
      </c>
      <c r="K25" s="23">
        <f t="shared" ref="K25" si="8">L25+M25+N25+O25</f>
        <v>2414190.8199999998</v>
      </c>
      <c r="L25" s="43">
        <v>1200000</v>
      </c>
      <c r="M25" s="43">
        <v>974190.82</v>
      </c>
      <c r="N25" s="23">
        <v>120000</v>
      </c>
      <c r="O25" s="23">
        <v>120000</v>
      </c>
    </row>
    <row r="26" spans="1:16" s="3" customFormat="1" x14ac:dyDescent="0.25">
      <c r="A26" s="1"/>
      <c r="B26" s="2" t="s">
        <v>26</v>
      </c>
      <c r="C26" s="2"/>
      <c r="D26" s="2"/>
      <c r="E26" s="1"/>
      <c r="F26" s="14">
        <f>G26+H26+I26+J26</f>
        <v>18354988.800000001</v>
      </c>
      <c r="G26" s="14">
        <f>SUM(G4:G19)</f>
        <v>9648222</v>
      </c>
      <c r="H26" s="14">
        <f>SUM(H4:H19)</f>
        <v>6746966.7999999998</v>
      </c>
      <c r="I26" s="14">
        <f>SUM(I4:I19)</f>
        <v>979900</v>
      </c>
      <c r="J26" s="14">
        <f>SUM(J4:J19)</f>
        <v>979900</v>
      </c>
      <c r="K26" s="24">
        <f>SUM(K4:K25)</f>
        <v>39802212.119999997</v>
      </c>
      <c r="L26" s="24">
        <f>SUM(L4:L25)</f>
        <v>19506000</v>
      </c>
      <c r="M26" s="24">
        <f>SUM(M4:M25)</f>
        <v>16230212.120000001</v>
      </c>
      <c r="N26" s="24">
        <f>SUM(N4:N25)</f>
        <v>1990000</v>
      </c>
      <c r="O26" s="24">
        <f>SUM(O4:O25)</f>
        <v>2076000</v>
      </c>
    </row>
    <row r="27" spans="1:16" x14ac:dyDescent="0.25">
      <c r="E27" s="15"/>
      <c r="F27" s="16" t="e">
        <f>F4+F9+F10+F12+F13+F14+F19+#REF!</f>
        <v>#REF!</v>
      </c>
      <c r="G27" s="17" t="e">
        <f>G4+G9+G10+G12+G13+G14+G19+#REF!</f>
        <v>#REF!</v>
      </c>
      <c r="H27" s="17" t="e">
        <f>H4+H9+H10+H12+H13+H14+H19+#REF!</f>
        <v>#REF!</v>
      </c>
      <c r="I27" s="17" t="e">
        <f>I4+I9+I10+I12+I13+I14+I19+#REF!</f>
        <v>#REF!</v>
      </c>
      <c r="J27" s="17" t="e">
        <f>J4+J9+J10+J12+J13+J14+J19+#REF!</f>
        <v>#REF!</v>
      </c>
      <c r="K27" s="18"/>
      <c r="L27" s="18"/>
      <c r="M27" s="18"/>
      <c r="N27" s="18"/>
      <c r="O27" s="18"/>
    </row>
    <row r="28" spans="1:16" x14ac:dyDescent="0.25">
      <c r="E28" s="15"/>
      <c r="F28" s="19" t="e">
        <f>F5+F6+F7+F8+F11+F15+F16+F17+#REF!</f>
        <v>#REF!</v>
      </c>
      <c r="G28" s="20" t="e">
        <f>G5+G6+G7+G8+G11+G15+G16+G17+#REF!</f>
        <v>#REF!</v>
      </c>
      <c r="H28" s="20" t="e">
        <f>H5+H6+H7+H8+H11+H15+H16+H17+#REF!</f>
        <v>#REF!</v>
      </c>
      <c r="I28" s="20" t="e">
        <f>I5+I6+I7+I8+I11+I15+I16+I17+#REF!</f>
        <v>#REF!</v>
      </c>
      <c r="J28" s="20" t="e">
        <f>J5+J6+J7+J8+J11+J15+J16+J17+#REF!</f>
        <v>#REF!</v>
      </c>
      <c r="K28" s="18"/>
      <c r="L28" s="18"/>
      <c r="M28" s="18"/>
      <c r="N28" s="18"/>
      <c r="O28" s="18"/>
    </row>
    <row r="29" spans="1:16" x14ac:dyDescent="0.25">
      <c r="E29" s="15"/>
      <c r="F29" s="6"/>
    </row>
  </sheetData>
  <mergeCells count="12">
    <mergeCell ref="A2:A3"/>
    <mergeCell ref="B1:O1"/>
    <mergeCell ref="H2:J2"/>
    <mergeCell ref="F2:F3"/>
    <mergeCell ref="G2:G3"/>
    <mergeCell ref="K2:K3"/>
    <mergeCell ref="L2:L3"/>
    <mergeCell ref="M2:O2"/>
    <mergeCell ref="B2:B3"/>
    <mergeCell ref="C2:C3"/>
    <mergeCell ref="D2:D3"/>
    <mergeCell ref="E2:E3"/>
  </mergeCells>
  <pageMargins left="0.23622047244094491" right="0.23622047244094491" top="0.19685039370078741" bottom="0.19685039370078741" header="0.31496062992125984" footer="0.31496062992125984"/>
  <pageSetup paperSize="9" scale="5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Общие СП и район</vt:lpstr>
      <vt:lpstr>'Общие СП и район'!Заголовки_для_печати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2024-05-06T06:30:06Z</cp:lastPrinted>
  <dcterms:created xsi:type="dcterms:W3CDTF">2015-06-05T18:19:34Z</dcterms:created>
  <dcterms:modified xsi:type="dcterms:W3CDTF">2025-04-29T06:06:10Z</dcterms:modified>
</cp:coreProperties>
</file>