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консол3" sheetId="4" r:id="rId1"/>
  </sheets>
  <calcPr calcId="145621"/>
</workbook>
</file>

<file path=xl/calcChain.xml><?xml version="1.0" encoding="utf-8"?>
<calcChain xmlns="http://schemas.openxmlformats.org/spreadsheetml/2006/main">
  <c r="D44" i="4" l="1"/>
  <c r="C5" i="4"/>
  <c r="B5" i="4"/>
  <c r="D19" i="4" l="1"/>
  <c r="D24" i="4" l="1"/>
  <c r="C40" i="4"/>
  <c r="B40" i="4"/>
  <c r="D38" i="4"/>
  <c r="D62" i="4"/>
  <c r="D61" i="4"/>
  <c r="C60" i="4"/>
  <c r="D60" i="4" s="1"/>
  <c r="B60" i="4"/>
  <c r="D59" i="4"/>
  <c r="C58" i="4"/>
  <c r="B58" i="4"/>
  <c r="D57" i="4"/>
  <c r="D56" i="4"/>
  <c r="D55" i="4"/>
  <c r="C54" i="4"/>
  <c r="B54" i="4"/>
  <c r="D53" i="4"/>
  <c r="D52" i="4"/>
  <c r="C51" i="4"/>
  <c r="B51" i="4"/>
  <c r="D50" i="4"/>
  <c r="D49" i="4"/>
  <c r="D48" i="4"/>
  <c r="D47" i="4"/>
  <c r="D46" i="4"/>
  <c r="C45" i="4"/>
  <c r="B45" i="4"/>
  <c r="D42" i="4"/>
  <c r="D41" i="4"/>
  <c r="D39" i="4"/>
  <c r="D36" i="4"/>
  <c r="B35" i="4"/>
  <c r="D34" i="4"/>
  <c r="D33" i="4"/>
  <c r="C32" i="4"/>
  <c r="B32" i="4"/>
  <c r="D31" i="4"/>
  <c r="C30" i="4"/>
  <c r="D30" i="4" s="1"/>
  <c r="B30" i="4"/>
  <c r="D29" i="4"/>
  <c r="D26" i="4"/>
  <c r="D25" i="4"/>
  <c r="C23" i="4"/>
  <c r="B23" i="4"/>
  <c r="D54" i="4" l="1"/>
  <c r="D51" i="4"/>
  <c r="D58" i="4"/>
  <c r="D45" i="4"/>
  <c r="C35" i="4"/>
  <c r="D35" i="4" s="1"/>
  <c r="D32" i="4"/>
  <c r="D23" i="4"/>
  <c r="D40" i="4"/>
  <c r="B63" i="4"/>
  <c r="D43" i="4"/>
  <c r="D18" i="4"/>
  <c r="D9" i="4"/>
  <c r="C20" i="4"/>
  <c r="D17" i="4"/>
  <c r="D16" i="4"/>
  <c r="D15" i="4"/>
  <c r="D14" i="4"/>
  <c r="D13" i="4"/>
  <c r="D11" i="4"/>
  <c r="D10" i="4"/>
  <c r="D8" i="4"/>
  <c r="D7" i="4"/>
  <c r="D6" i="4"/>
  <c r="D5" i="4"/>
  <c r="B20" i="4"/>
  <c r="B64" i="4" l="1"/>
  <c r="C63" i="4"/>
  <c r="D63" i="4" s="1"/>
  <c r="D20" i="4"/>
  <c r="C64" i="4" l="1"/>
</calcChain>
</file>

<file path=xl/sharedStrings.xml><?xml version="1.0" encoding="utf-8"?>
<sst xmlns="http://schemas.openxmlformats.org/spreadsheetml/2006/main" count="66" uniqueCount="66">
  <si>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</si>
  <si>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</si>
  <si>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</si>
  <si>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</si>
  <si>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</si>
  <si>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Акцизи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</si>
  <si>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</si>
  <si>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</si>
  <si>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</si>
  <si>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</si>
  <si>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</si>
  <si>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</si>
  <si>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</si>
  <si>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</si>
  <si>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</si>
  <si>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</si>
  <si>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</si>
  <si>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</si>
  <si>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</si>
  <si>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</si>
  <si>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</si>
  <si>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</si>
  <si>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</si>
  <si>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</si>
  <si>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кинемотография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</si>
  <si>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</si>
  <si>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</si>
  <si>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</si>
  <si>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</si>
  <si>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</si>
  <si>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</si>
  <si>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</si>
  <si>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План на  2016</t>
  </si>
  <si>
    <t>Отчет за текущий период 2016 года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</si>
  <si>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</si>
  <si>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</si>
  <si>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0107 - Обеспечение проведения выборов и референдумов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</si>
  <si>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</si>
  <si>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</si>
  <si>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</si>
  <si>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0309 - Защита населения и территории от чрезвычайных ситуаций природного и техногенного характера, гражданская оборона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</si>
  <si>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</si>
  <si>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</si>
  <si>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</si>
  <si>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</si>
  <si>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</si>
  <si>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</si>
  <si>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</si>
  <si>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</si>
  <si>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</si>
  <si>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</si>
  <si>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0705 - Профессиональная подготовка, переподготовка и повышение квалификации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</si>
  <si>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</si>
  <si>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</si>
  <si>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</si>
  <si>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</si>
  <si>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</si>
  <si>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</si>
  <si>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</si>
  <si>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</si>
  <si>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</si>
  <si>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0102 - Функционирование высшего должностного лица субъекта Российской Федерации и муниципального образования</t>
  </si>
  <si>
    <t>0310 - Обеспечение пожарной безопасности</t>
  </si>
  <si>
    <t>0804 - Другие вопросы в области культуры, кинематографии</t>
  </si>
  <si>
    <t>Социальная политика</t>
  </si>
  <si>
    <t>Отчет об исполнении консолидированного бюджета муниципального  района Мелеузовский район за январь-май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</si>
</sst>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 shrinkToFit="1"/>
    </xf>
    <xf numFmtId="0" fontId="1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0" fontId="4" fillId="0" borderId="1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view="pageBreakPreview" topLeftCell="A37" zoomScale="93" zoomScaleNormal="100" zoomScaleSheetLayoutView="93" workbookViewId="0">
      <selection activeCell="C63" sqref="C63"/>
    </sheetView>
  </sheetViews>
  <sheetFormatPr defaultColWidth="9.109375" defaultRowHeight="13.8" x14ac:dyDescent="0.25"/>
  <cols>
    <col min="1" max="1" width="75.5546875" style="1" customWidth="1"/>
    <col min="2" max="2" width="15.88671875" style="1" customWidth="1"/>
    <col min="3" max="3" width="17.44140625" style="1" customWidth="1"/>
    <col min="4" max="4" width="15.109375" style="1" customWidth="1"/>
    <col min="5" max="16384" width="9.109375" style="1"/>
  </cols>
  <sheetData>
    <row r="1" spans="1:4" ht="36.75" customHeight="1" x14ac:dyDescent="0.3">
      <c r="A1" s="15" t="s">
        <v>65</v>
      </c>
      <c r="B1" s="15"/>
      <c r="C1" s="15"/>
      <c r="D1" s="15"/>
    </row>
    <row r="2" spans="1:4" x14ac:dyDescent="0.25">
      <c r="D2" s="4" t="s">
        <v>29</v>
      </c>
    </row>
    <row r="3" spans="1:4" ht="41.4" x14ac:dyDescent="0.25">
      <c r="A3" s="9" t="s">
        <v>0</v>
      </c>
      <c r="B3" s="10" t="s">
        <v>32</v>
      </c>
      <c r="C3" s="10" t="s">
        <v>33</v>
      </c>
      <c r="D3" s="10" t="s">
        <v>1</v>
      </c>
    </row>
    <row r="4" spans="1:4" ht="15.6" x14ac:dyDescent="0.3">
      <c r="A4" s="8" t="s">
        <v>2</v>
      </c>
      <c r="B4" s="2"/>
      <c r="C4" s="2"/>
      <c r="D4" s="2"/>
    </row>
    <row r="5" spans="1:4" ht="15.6" x14ac:dyDescent="0.3">
      <c r="A5" s="8" t="s">
        <v>3</v>
      </c>
      <c r="B5" s="13">
        <f>SUM(B6:B18)</f>
        <v>611000</v>
      </c>
      <c r="C5" s="13">
        <f>SUM(C6:C18)</f>
        <v>264442.67580999999</v>
      </c>
      <c r="D5" s="13">
        <f>C5/B5*100</f>
        <v>43.280307006546643</v>
      </c>
    </row>
    <row r="6" spans="1:4" ht="15.6" x14ac:dyDescent="0.3">
      <c r="A6" s="3" t="s">
        <v>4</v>
      </c>
      <c r="B6" s="14">
        <v>375580</v>
      </c>
      <c r="C6" s="14">
        <v>125191.66749000001</v>
      </c>
      <c r="D6" s="14">
        <f t="shared" ref="D6:D20" si="0">C6/B6*100</f>
        <v>33.332889794451248</v>
      </c>
    </row>
    <row r="7" spans="1:4" ht="31.2" x14ac:dyDescent="0.3">
      <c r="A7" s="3" t="s">
        <v>5</v>
      </c>
      <c r="B7" s="14">
        <v>17664</v>
      </c>
      <c r="C7" s="14">
        <v>6832.11186</v>
      </c>
      <c r="D7" s="14">
        <f t="shared" si="0"/>
        <v>38.67816949728261</v>
      </c>
    </row>
    <row r="8" spans="1:4" ht="15.6" x14ac:dyDescent="0.3">
      <c r="A8" s="3" t="s">
        <v>6</v>
      </c>
      <c r="B8" s="14">
        <v>96258</v>
      </c>
      <c r="C8" s="14">
        <v>59951.32834</v>
      </c>
      <c r="D8" s="14">
        <f t="shared" si="0"/>
        <v>62.281917700346987</v>
      </c>
    </row>
    <row r="9" spans="1:4" ht="15.6" x14ac:dyDescent="0.3">
      <c r="A9" s="3" t="s">
        <v>7</v>
      </c>
      <c r="B9" s="14">
        <v>34941</v>
      </c>
      <c r="C9" s="14">
        <v>5440.5379199999998</v>
      </c>
      <c r="D9" s="14">
        <f t="shared" si="0"/>
        <v>15.570641710311667</v>
      </c>
    </row>
    <row r="10" spans="1:4" ht="31.2" x14ac:dyDescent="0.3">
      <c r="A10" s="3" t="s">
        <v>30</v>
      </c>
      <c r="B10" s="14">
        <v>1900</v>
      </c>
      <c r="C10" s="14">
        <v>8.0608000000000004</v>
      </c>
      <c r="D10" s="14">
        <f t="shared" si="0"/>
        <v>0.42425263157894733</v>
      </c>
    </row>
    <row r="11" spans="1:4" ht="15.6" x14ac:dyDescent="0.3">
      <c r="A11" s="3" t="s">
        <v>8</v>
      </c>
      <c r="B11" s="14">
        <v>7089</v>
      </c>
      <c r="C11" s="14">
        <v>3677.9543699999999</v>
      </c>
      <c r="D11" s="14">
        <f t="shared" si="0"/>
        <v>51.882555649597975</v>
      </c>
    </row>
    <row r="12" spans="1:4" ht="31.2" x14ac:dyDescent="0.3">
      <c r="A12" s="3" t="s">
        <v>9</v>
      </c>
      <c r="B12" s="14"/>
      <c r="C12" s="14">
        <v>9.8200000000000006E-3</v>
      </c>
      <c r="D12" s="14"/>
    </row>
    <row r="13" spans="1:4" ht="31.2" x14ac:dyDescent="0.3">
      <c r="A13" s="3" t="s">
        <v>10</v>
      </c>
      <c r="B13" s="14">
        <v>61274</v>
      </c>
      <c r="C13" s="14">
        <v>41656.126270000001</v>
      </c>
      <c r="D13" s="14">
        <f t="shared" si="0"/>
        <v>67.983363694225943</v>
      </c>
    </row>
    <row r="14" spans="1:4" ht="15.6" x14ac:dyDescent="0.3">
      <c r="A14" s="3" t="s">
        <v>11</v>
      </c>
      <c r="B14" s="14">
        <v>579</v>
      </c>
      <c r="C14" s="14">
        <v>1847.55573</v>
      </c>
      <c r="D14" s="14">
        <f t="shared" si="0"/>
        <v>319.09425388601039</v>
      </c>
    </row>
    <row r="15" spans="1:4" ht="31.2" x14ac:dyDescent="0.3">
      <c r="A15" s="3" t="s">
        <v>31</v>
      </c>
      <c r="B15" s="14">
        <v>752</v>
      </c>
      <c r="C15" s="14">
        <v>429.06900999999999</v>
      </c>
      <c r="D15" s="14">
        <f t="shared" si="0"/>
        <v>57.057049202127665</v>
      </c>
    </row>
    <row r="16" spans="1:4" ht="15.6" x14ac:dyDescent="0.3">
      <c r="A16" s="3" t="s">
        <v>12</v>
      </c>
      <c r="B16" s="14">
        <v>11343</v>
      </c>
      <c r="C16" s="14">
        <v>15664.6432</v>
      </c>
      <c r="D16" s="14">
        <f t="shared" si="0"/>
        <v>138.09964912280702</v>
      </c>
    </row>
    <row r="17" spans="1:4" ht="15.6" x14ac:dyDescent="0.3">
      <c r="A17" s="3" t="s">
        <v>13</v>
      </c>
      <c r="B17" s="14">
        <v>3574</v>
      </c>
      <c r="C17" s="14">
        <v>2821.35241</v>
      </c>
      <c r="D17" s="14">
        <f t="shared" si="0"/>
        <v>78.941029938444316</v>
      </c>
    </row>
    <row r="18" spans="1:4" ht="15.6" x14ac:dyDescent="0.3">
      <c r="A18" s="3" t="s">
        <v>14</v>
      </c>
      <c r="B18" s="14">
        <v>46</v>
      </c>
      <c r="C18" s="14">
        <v>922.25859000000003</v>
      </c>
      <c r="D18" s="14">
        <f t="shared" si="0"/>
        <v>2004.9099782608696</v>
      </c>
    </row>
    <row r="19" spans="1:4" ht="15.6" x14ac:dyDescent="0.3">
      <c r="A19" s="8" t="s">
        <v>15</v>
      </c>
      <c r="B19" s="13">
        <v>778803.82200000004</v>
      </c>
      <c r="C19" s="13">
        <v>334227.06692999997</v>
      </c>
      <c r="D19" s="13">
        <f t="shared" si="0"/>
        <v>42.915437429632945</v>
      </c>
    </row>
    <row r="20" spans="1:4" ht="15.6" x14ac:dyDescent="0.3">
      <c r="A20" s="8" t="s">
        <v>16</v>
      </c>
      <c r="B20" s="13">
        <f>B19+B5</f>
        <v>1389803.8220000002</v>
      </c>
      <c r="C20" s="13">
        <f>C19+C5</f>
        <v>598669.7427399999</v>
      </c>
      <c r="D20" s="13">
        <f t="shared" si="0"/>
        <v>43.075845185004816</v>
      </c>
    </row>
    <row r="21" spans="1:4" ht="15.6" x14ac:dyDescent="0.3">
      <c r="A21" s="3"/>
      <c r="B21" s="14"/>
      <c r="C21" s="14"/>
      <c r="D21" s="14"/>
    </row>
    <row r="22" spans="1:4" ht="15.6" x14ac:dyDescent="0.3">
      <c r="A22" s="5" t="s">
        <v>17</v>
      </c>
      <c r="B22" s="11"/>
      <c r="C22" s="11"/>
      <c r="D22" s="12"/>
    </row>
    <row r="23" spans="1:4" ht="15.6" x14ac:dyDescent="0.3">
      <c r="A23" s="5" t="s">
        <v>18</v>
      </c>
      <c r="B23" s="11">
        <f>B25+B26+B27+B28+B29+B24</f>
        <v>123070.16039</v>
      </c>
      <c r="C23" s="11">
        <f>C25+C26+C27+C28+C29+C24</f>
        <v>43147.136829999996</v>
      </c>
      <c r="D23" s="11">
        <f t="shared" ref="D23:D63" si="1">C23/B23*100</f>
        <v>35.058975053961085</v>
      </c>
    </row>
    <row r="24" spans="1:4" ht="31.2" x14ac:dyDescent="0.3">
      <c r="A24" s="6" t="s">
        <v>61</v>
      </c>
      <c r="B24" s="12">
        <v>7611</v>
      </c>
      <c r="C24" s="12">
        <v>3824.0572699999998</v>
      </c>
      <c r="D24" s="12">
        <f t="shared" si="1"/>
        <v>50.243821705426349</v>
      </c>
    </row>
    <row r="25" spans="1:4" ht="46.8" x14ac:dyDescent="0.3">
      <c r="A25" s="6" t="s">
        <v>34</v>
      </c>
      <c r="B25" s="12">
        <v>2961</v>
      </c>
      <c r="C25" s="12">
        <v>1221.61079</v>
      </c>
      <c r="D25" s="12">
        <f t="shared" si="1"/>
        <v>41.256696724079703</v>
      </c>
    </row>
    <row r="26" spans="1:4" ht="46.8" x14ac:dyDescent="0.3">
      <c r="A26" s="6" t="s">
        <v>35</v>
      </c>
      <c r="B26" s="12">
        <v>95083.445000000007</v>
      </c>
      <c r="C26" s="12">
        <v>33232.081259999999</v>
      </c>
      <c r="D26" s="12">
        <f t="shared" si="1"/>
        <v>34.950438806671336</v>
      </c>
    </row>
    <row r="27" spans="1:4" ht="15.6" x14ac:dyDescent="0.3">
      <c r="A27" s="6" t="s">
        <v>36</v>
      </c>
      <c r="B27" s="12">
        <v>3120</v>
      </c>
      <c r="C27" s="12"/>
      <c r="D27" s="12"/>
    </row>
    <row r="28" spans="1:4" ht="15.6" x14ac:dyDescent="0.3">
      <c r="A28" s="6" t="s">
        <v>37</v>
      </c>
      <c r="B28" s="12">
        <v>600</v>
      </c>
      <c r="C28" s="12"/>
      <c r="D28" s="12"/>
    </row>
    <row r="29" spans="1:4" ht="15.6" x14ac:dyDescent="0.3">
      <c r="A29" s="6" t="s">
        <v>38</v>
      </c>
      <c r="B29" s="12">
        <v>13694.715389999999</v>
      </c>
      <c r="C29" s="12">
        <v>4869.3875099999996</v>
      </c>
      <c r="D29" s="12">
        <f t="shared" si="1"/>
        <v>35.556690090512348</v>
      </c>
    </row>
    <row r="30" spans="1:4" ht="15.6" x14ac:dyDescent="0.3">
      <c r="A30" s="5" t="s">
        <v>19</v>
      </c>
      <c r="B30" s="11">
        <f>B31</f>
        <v>1579.2</v>
      </c>
      <c r="C30" s="11">
        <f>C31</f>
        <v>431.88868000000002</v>
      </c>
      <c r="D30" s="12">
        <f t="shared" si="1"/>
        <v>27.348573961499493</v>
      </c>
    </row>
    <row r="31" spans="1:4" ht="15.6" x14ac:dyDescent="0.3">
      <c r="A31" s="6" t="s">
        <v>39</v>
      </c>
      <c r="B31" s="12">
        <v>1579.2</v>
      </c>
      <c r="C31" s="12">
        <v>431.88868000000002</v>
      </c>
      <c r="D31" s="12">
        <f t="shared" si="1"/>
        <v>27.348573961499493</v>
      </c>
    </row>
    <row r="32" spans="1:4" ht="15.6" x14ac:dyDescent="0.3">
      <c r="A32" s="5" t="s">
        <v>20</v>
      </c>
      <c r="B32" s="11">
        <f>B33+B34</f>
        <v>13954</v>
      </c>
      <c r="C32" s="11">
        <f>C33+C34</f>
        <v>3645.6611000000003</v>
      </c>
      <c r="D32" s="11">
        <f t="shared" si="1"/>
        <v>26.126279919736277</v>
      </c>
    </row>
    <row r="33" spans="1:4" ht="31.2" x14ac:dyDescent="0.3">
      <c r="A33" s="6" t="s">
        <v>40</v>
      </c>
      <c r="B33" s="12">
        <v>5774</v>
      </c>
      <c r="C33" s="12">
        <v>847.43835999999999</v>
      </c>
      <c r="D33" s="12">
        <f t="shared" si="1"/>
        <v>14.676798753030829</v>
      </c>
    </row>
    <row r="34" spans="1:4" ht="15.6" x14ac:dyDescent="0.3">
      <c r="A34" s="6" t="s">
        <v>62</v>
      </c>
      <c r="B34" s="12">
        <v>8180</v>
      </c>
      <c r="C34" s="12">
        <v>2798.2227400000002</v>
      </c>
      <c r="D34" s="12">
        <f t="shared" si="1"/>
        <v>34.208101955990223</v>
      </c>
    </row>
    <row r="35" spans="1:4" ht="15.6" x14ac:dyDescent="0.3">
      <c r="A35" s="5" t="s">
        <v>21</v>
      </c>
      <c r="B35" s="11">
        <f>B36+B37+B38+B39</f>
        <v>164702.9467</v>
      </c>
      <c r="C35" s="11">
        <f>C36+C37+C38+C39</f>
        <v>36484.706810000003</v>
      </c>
      <c r="D35" s="11">
        <f t="shared" si="1"/>
        <v>22.151823960050621</v>
      </c>
    </row>
    <row r="36" spans="1:4" ht="15.6" x14ac:dyDescent="0.3">
      <c r="A36" s="6" t="s">
        <v>41</v>
      </c>
      <c r="B36" s="12">
        <v>23744.93202</v>
      </c>
      <c r="C36" s="12">
        <v>6734.7320200000004</v>
      </c>
      <c r="D36" s="12">
        <f t="shared" si="1"/>
        <v>28.362818703070769</v>
      </c>
    </row>
    <row r="37" spans="1:4" ht="15.6" x14ac:dyDescent="0.3">
      <c r="A37" s="6" t="s">
        <v>42</v>
      </c>
      <c r="B37" s="12">
        <v>270</v>
      </c>
      <c r="C37" s="12"/>
      <c r="D37" s="12"/>
    </row>
    <row r="38" spans="1:4" ht="15.6" x14ac:dyDescent="0.3">
      <c r="A38" s="6" t="s">
        <v>43</v>
      </c>
      <c r="B38" s="12">
        <v>135532.26624999999</v>
      </c>
      <c r="C38" s="12">
        <v>28934.726360000001</v>
      </c>
      <c r="D38" s="12">
        <f t="shared" si="1"/>
        <v>21.348957824277512</v>
      </c>
    </row>
    <row r="39" spans="1:4" ht="15.6" x14ac:dyDescent="0.3">
      <c r="A39" s="6" t="s">
        <v>44</v>
      </c>
      <c r="B39" s="12">
        <v>5155.7484299999996</v>
      </c>
      <c r="C39" s="12">
        <v>815.24842999999998</v>
      </c>
      <c r="D39" s="12">
        <f t="shared" si="1"/>
        <v>15.812416782329311</v>
      </c>
    </row>
    <row r="40" spans="1:4" ht="15.6" x14ac:dyDescent="0.3">
      <c r="A40" s="5" t="s">
        <v>22</v>
      </c>
      <c r="B40" s="11">
        <f>B41+B42+B43+B44</f>
        <v>136185.16724000001</v>
      </c>
      <c r="C40" s="11">
        <f>C41+C42+C43+C44</f>
        <v>25512.45678</v>
      </c>
      <c r="D40" s="11">
        <f t="shared" si="1"/>
        <v>18.733653082085826</v>
      </c>
    </row>
    <row r="41" spans="1:4" ht="15.6" x14ac:dyDescent="0.3">
      <c r="A41" s="6" t="s">
        <v>45</v>
      </c>
      <c r="B41" s="12">
        <v>7466.1</v>
      </c>
      <c r="C41" s="12">
        <v>885.24793999999997</v>
      </c>
      <c r="D41" s="12">
        <f t="shared" si="1"/>
        <v>11.856899050374357</v>
      </c>
    </row>
    <row r="42" spans="1:4" ht="15.6" x14ac:dyDescent="0.3">
      <c r="A42" s="6" t="s">
        <v>46</v>
      </c>
      <c r="B42" s="12">
        <v>65616.460319999998</v>
      </c>
      <c r="C42" s="12">
        <v>2835.2604099999999</v>
      </c>
      <c r="D42" s="12">
        <f t="shared" si="1"/>
        <v>4.3209590949785017</v>
      </c>
    </row>
    <row r="43" spans="1:4" ht="15.6" x14ac:dyDescent="0.3">
      <c r="A43" s="6" t="s">
        <v>47</v>
      </c>
      <c r="B43" s="12">
        <v>62974.956919999997</v>
      </c>
      <c r="C43" s="12">
        <v>21752.44843</v>
      </c>
      <c r="D43" s="12">
        <f t="shared" si="1"/>
        <v>34.541426455651482</v>
      </c>
    </row>
    <row r="44" spans="1:4" ht="15.6" x14ac:dyDescent="0.3">
      <c r="A44" s="6" t="s">
        <v>48</v>
      </c>
      <c r="B44" s="12">
        <v>127.65</v>
      </c>
      <c r="C44" s="12">
        <v>39.5</v>
      </c>
      <c r="D44" s="12">
        <f t="shared" si="1"/>
        <v>30.943987465726597</v>
      </c>
    </row>
    <row r="45" spans="1:4" ht="15.6" x14ac:dyDescent="0.3">
      <c r="A45" s="5" t="s">
        <v>23</v>
      </c>
      <c r="B45" s="11">
        <f>B46+B47+B48+B49+B50</f>
        <v>878109.1719999999</v>
      </c>
      <c r="C45" s="11">
        <f>C46+C47+C48+C49+C50</f>
        <v>322379.40420999995</v>
      </c>
      <c r="D45" s="11">
        <f t="shared" si="1"/>
        <v>36.712907060945724</v>
      </c>
    </row>
    <row r="46" spans="1:4" ht="15.6" x14ac:dyDescent="0.3">
      <c r="A46" s="6" t="s">
        <v>49</v>
      </c>
      <c r="B46" s="12">
        <v>290278.07199999999</v>
      </c>
      <c r="C46" s="12">
        <v>98194.141709999996</v>
      </c>
      <c r="D46" s="12">
        <f t="shared" si="1"/>
        <v>33.827612617600685</v>
      </c>
    </row>
    <row r="47" spans="1:4" ht="15.6" x14ac:dyDescent="0.3">
      <c r="A47" s="6" t="s">
        <v>50</v>
      </c>
      <c r="B47" s="12">
        <v>528882.5</v>
      </c>
      <c r="C47" s="12">
        <v>204547.4822</v>
      </c>
      <c r="D47" s="12">
        <f t="shared" si="1"/>
        <v>38.675411305913883</v>
      </c>
    </row>
    <row r="48" spans="1:4" ht="31.2" x14ac:dyDescent="0.3">
      <c r="A48" s="6" t="s">
        <v>51</v>
      </c>
      <c r="B48" s="12">
        <v>500</v>
      </c>
      <c r="C48" s="12">
        <v>152.9323</v>
      </c>
      <c r="D48" s="12">
        <f t="shared" si="1"/>
        <v>30.586459999999999</v>
      </c>
    </row>
    <row r="49" spans="1:4" ht="15.6" x14ac:dyDescent="0.3">
      <c r="A49" s="6" t="s">
        <v>53</v>
      </c>
      <c r="B49" s="12">
        <v>32736.6</v>
      </c>
      <c r="C49" s="12">
        <v>11353.569600000001</v>
      </c>
      <c r="D49" s="12">
        <f t="shared" si="1"/>
        <v>34.681578416817878</v>
      </c>
    </row>
    <row r="50" spans="1:4" ht="15.6" x14ac:dyDescent="0.3">
      <c r="A50" s="7" t="s">
        <v>52</v>
      </c>
      <c r="B50" s="12">
        <v>25712</v>
      </c>
      <c r="C50" s="12">
        <v>8131.2784000000001</v>
      </c>
      <c r="D50" s="12">
        <f t="shared" si="1"/>
        <v>31.624449284380834</v>
      </c>
    </row>
    <row r="51" spans="1:4" ht="15.6" x14ac:dyDescent="0.3">
      <c r="A51" s="5" t="s">
        <v>24</v>
      </c>
      <c r="B51" s="11">
        <f>B52+B53</f>
        <v>73372.600000000006</v>
      </c>
      <c r="C51" s="11">
        <f>C52+C53</f>
        <v>31994.959699999999</v>
      </c>
      <c r="D51" s="11">
        <f t="shared" si="1"/>
        <v>43.606141393381179</v>
      </c>
    </row>
    <row r="52" spans="1:4" ht="15.6" x14ac:dyDescent="0.3">
      <c r="A52" s="6" t="s">
        <v>54</v>
      </c>
      <c r="B52" s="12">
        <v>72862.600000000006</v>
      </c>
      <c r="C52" s="12">
        <v>31887.805</v>
      </c>
      <c r="D52" s="12">
        <f t="shared" si="1"/>
        <v>43.764297458504089</v>
      </c>
    </row>
    <row r="53" spans="1:4" ht="15.6" x14ac:dyDescent="0.3">
      <c r="A53" s="6" t="s">
        <v>63</v>
      </c>
      <c r="B53" s="12">
        <v>510</v>
      </c>
      <c r="C53" s="12">
        <v>107.15470000000001</v>
      </c>
      <c r="D53" s="12">
        <f t="shared" si="1"/>
        <v>21.01072549019608</v>
      </c>
    </row>
    <row r="54" spans="1:4" ht="15.6" x14ac:dyDescent="0.3">
      <c r="A54" s="5" t="s">
        <v>64</v>
      </c>
      <c r="B54" s="11">
        <f>B55+B56+B57</f>
        <v>80270.64</v>
      </c>
      <c r="C54" s="11">
        <f>C55+C56+C57</f>
        <v>31064.584490000001</v>
      </c>
      <c r="D54" s="11">
        <f t="shared" si="1"/>
        <v>38.699809158118086</v>
      </c>
    </row>
    <row r="55" spans="1:4" ht="15.6" x14ac:dyDescent="0.3">
      <c r="A55" s="6" t="s">
        <v>55</v>
      </c>
      <c r="B55" s="12">
        <v>360</v>
      </c>
      <c r="C55" s="12">
        <v>64.4773</v>
      </c>
      <c r="D55" s="12">
        <f t="shared" si="1"/>
        <v>17.910361111111111</v>
      </c>
    </row>
    <row r="56" spans="1:4" ht="15.6" x14ac:dyDescent="0.3">
      <c r="A56" s="6" t="s">
        <v>56</v>
      </c>
      <c r="B56" s="12">
        <v>21000.16</v>
      </c>
      <c r="C56" s="12">
        <v>12601.54</v>
      </c>
      <c r="D56" s="12">
        <f t="shared" si="1"/>
        <v>60.006876138086575</v>
      </c>
    </row>
    <row r="57" spans="1:4" ht="15.6" x14ac:dyDescent="0.3">
      <c r="A57" s="6" t="s">
        <v>57</v>
      </c>
      <c r="B57" s="12">
        <v>58910.48</v>
      </c>
      <c r="C57" s="12">
        <v>18398.567190000002</v>
      </c>
      <c r="D57" s="12">
        <f t="shared" si="1"/>
        <v>31.231399217932022</v>
      </c>
    </row>
    <row r="58" spans="1:4" ht="15.6" x14ac:dyDescent="0.3">
      <c r="A58" s="5" t="s">
        <v>25</v>
      </c>
      <c r="B58" s="11">
        <f>B59</f>
        <v>20314</v>
      </c>
      <c r="C58" s="11">
        <f>C59</f>
        <v>8124.7440399999996</v>
      </c>
      <c r="D58" s="11">
        <f t="shared" si="1"/>
        <v>39.995786354238454</v>
      </c>
    </row>
    <row r="59" spans="1:4" ht="15.6" x14ac:dyDescent="0.3">
      <c r="A59" s="6" t="s">
        <v>58</v>
      </c>
      <c r="B59" s="12">
        <v>20314</v>
      </c>
      <c r="C59" s="12">
        <v>8124.7440399999996</v>
      </c>
      <c r="D59" s="12">
        <f t="shared" si="1"/>
        <v>39.995786354238454</v>
      </c>
    </row>
    <row r="60" spans="1:4" ht="15.6" x14ac:dyDescent="0.3">
      <c r="A60" s="5" t="s">
        <v>26</v>
      </c>
      <c r="B60" s="11">
        <f>B61+B62</f>
        <v>2347.96</v>
      </c>
      <c r="C60" s="11">
        <f>C61+C62</f>
        <v>764.41000000000008</v>
      </c>
      <c r="D60" s="11">
        <f t="shared" si="1"/>
        <v>32.556346786146271</v>
      </c>
    </row>
    <row r="61" spans="1:4" ht="15.6" x14ac:dyDescent="0.3">
      <c r="A61" s="6" t="s">
        <v>59</v>
      </c>
      <c r="B61" s="12">
        <v>1230</v>
      </c>
      <c r="C61" s="12">
        <v>400</v>
      </c>
      <c r="D61" s="12">
        <f t="shared" si="1"/>
        <v>32.520325203252028</v>
      </c>
    </row>
    <row r="62" spans="1:4" ht="15.6" x14ac:dyDescent="0.3">
      <c r="A62" s="6" t="s">
        <v>60</v>
      </c>
      <c r="B62" s="12">
        <v>1117.96</v>
      </c>
      <c r="C62" s="12">
        <v>364.41</v>
      </c>
      <c r="D62" s="12">
        <f t="shared" si="1"/>
        <v>32.595978389208916</v>
      </c>
    </row>
    <row r="63" spans="1:4" ht="15.6" x14ac:dyDescent="0.3">
      <c r="A63" s="5" t="s">
        <v>27</v>
      </c>
      <c r="B63" s="11">
        <f>B23+B30+B32+B35+B40+B45+B51+B54+B58+B60</f>
        <v>1493905.8463299999</v>
      </c>
      <c r="C63" s="11">
        <f>C23+C30+C32+C35+C40+C45+C51+C54+C58+C60</f>
        <v>503549.95263999992</v>
      </c>
      <c r="D63" s="11">
        <f t="shared" si="1"/>
        <v>33.706940358861615</v>
      </c>
    </row>
    <row r="64" spans="1:4" ht="15.6" x14ac:dyDescent="0.3">
      <c r="A64" s="5" t="s">
        <v>28</v>
      </c>
      <c r="B64" s="11">
        <f>B20-B63</f>
        <v>-104102.02432999969</v>
      </c>
      <c r="C64" s="11">
        <f>C20-C63</f>
        <v>95119.790099999984</v>
      </c>
      <c r="D64" s="12"/>
    </row>
  </sheetData>
  <mergeCells count="1">
    <mergeCell ref="A1:D1"/>
  </mergeCells>
  <pageMargins left="0.70866141732283472" right="0" top="0" bottom="0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консол3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2016-06-23T05:09:10Z</dcterms:modified>
</cp:coreProperties>
</file>