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консол3" sheetId="4" r:id="rId1"/>
  </sheets>
  <calcPr calcId="152511" concurrentCalc="0"/>
</workbook>
</file>

<file path=xl/calcChain.xml><?xml version="1.0" encoding="utf-8"?>
<calcChain xmlns="http://schemas.openxmlformats.org/spreadsheetml/2006/main">
  <c r="D27" i="4" l="1"/>
  <c r="D37" i="4"/>
  <c r="D44" i="4"/>
  <c r="D24" i="4"/>
  <c r="C40" i="4"/>
  <c r="B40" i="4"/>
  <c r="D38" i="4"/>
  <c r="D62" i="4"/>
  <c r="D61" i="4"/>
  <c r="C60" i="4"/>
  <c r="B60" i="4"/>
  <c r="D60" i="4"/>
  <c r="D59" i="4"/>
  <c r="C58" i="4"/>
  <c r="B58" i="4"/>
  <c r="D57" i="4"/>
  <c r="D56" i="4"/>
  <c r="D55" i="4"/>
  <c r="C54" i="4"/>
  <c r="B54" i="4"/>
  <c r="D53" i="4"/>
  <c r="D52" i="4"/>
  <c r="C51" i="4"/>
  <c r="B51" i="4"/>
  <c r="D50" i="4"/>
  <c r="D49" i="4"/>
  <c r="D48" i="4"/>
  <c r="D47" i="4"/>
  <c r="D46" i="4"/>
  <c r="C45" i="4"/>
  <c r="B45" i="4"/>
  <c r="D42" i="4"/>
  <c r="D41" i="4"/>
  <c r="D39" i="4"/>
  <c r="D36" i="4"/>
  <c r="B35" i="4"/>
  <c r="D34" i="4"/>
  <c r="D33" i="4"/>
  <c r="C32" i="4"/>
  <c r="B32" i="4"/>
  <c r="D31" i="4"/>
  <c r="C30" i="4"/>
  <c r="B30" i="4"/>
  <c r="D30" i="4"/>
  <c r="D29" i="4"/>
  <c r="D26" i="4"/>
  <c r="D25" i="4"/>
  <c r="C23" i="4"/>
  <c r="B23" i="4"/>
  <c r="D54" i="4"/>
  <c r="D51" i="4"/>
  <c r="D58" i="4"/>
  <c r="D45" i="4"/>
  <c r="C35" i="4"/>
  <c r="D35" i="4"/>
  <c r="D32" i="4"/>
  <c r="D23" i="4"/>
  <c r="D40" i="4"/>
  <c r="B63" i="4"/>
  <c r="D43" i="4"/>
  <c r="B64" i="4"/>
  <c r="C63" i="4"/>
  <c r="D63" i="4"/>
  <c r="C64" i="4"/>
</calcChain>
</file>

<file path=xl/sharedStrings.xml><?xml version="1.0" encoding="utf-8"?>
<sst xmlns="http://schemas.openxmlformats.org/spreadsheetml/2006/main" count="66" uniqueCount="66">
  <si>
    <t>Наименование</t>
  </si>
  <si>
    <t>% исполнения</t>
  </si>
  <si>
    <t>ДОХОДЫ</t>
  </si>
  <si>
    <t>НАЛОГОВЫЕ И НЕНАЛОГОВЫЕ ДОХОДЫ</t>
  </si>
  <si>
    <t>Налог на доходы физических лиц</t>
  </si>
  <si>
    <t>Акцизи по подакцизным товарам (продукции), производимым на территории Российской Федерации</t>
  </si>
  <si>
    <t>Налоги на совокупный доход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</si>
  <si>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</si>
  <si>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</si>
  <si>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</si>
  <si>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муниципальной собственности</t>
  </si>
  <si>
    <t>Плата за негативное воздействие на окружающую среду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</si>
  <si>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</si>
  <si>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</si>
  <si>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</si>
  <si>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</si>
  <si>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ИТОГО доходов</t>
  </si>
  <si>
    <t>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</si>
  <si>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</si>
  <si>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</si>
  <si>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</si>
  <si>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</si>
  <si>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</si>
  <si>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</si>
  <si>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кинемотография</t>
  </si>
  <si>
    <t>Физическая культура и спорт</t>
  </si>
  <si>
    <t>Средство массовой информации</t>
  </si>
  <si>
    <t>ИТОГО расходов</t>
  </si>
  <si>
    <t>ДЕФИЦИТ (-) / ПРОФИЦИТ (+)</t>
  </si>
  <si>
    <t>(тыс.руб)</t>
  </si>
  <si>
    <t>Налоги, сборы и регулярные платежи за пользование природными ресурсами</t>
  </si>
  <si>
    <t>Доходы от оказания платных услуг (работ) и компенсации затрат государства</t>
  </si>
  <si>
    <t>План на  2016</t>
  </si>
  <si>
    <t>Отчет за текущий период 2016 года</t>
  </si>
  <si>
    <t>0103-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</si>
  <si>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0104 -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</si>
  <si>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0107 - Обеспечение проведения выборов и референдумов</t>
  </si>
  <si>
    <t>0111 - Резервные фонды</t>
  </si>
  <si>
    <t>0113 - Другие общегосударственные вопросы</t>
  </si>
  <si>
    <t>0203 - Мобилизационная и вневойсковая подготовка</t>
  </si>
  <si>
    <t>0309 - Защита населения и территории от чрезвычайных ситуаций природного и техногенного характера, гражданская оборона</t>
  </si>
  <si>
    <t>0405 - Сельское хозяйство и рыболовство</t>
  </si>
  <si>
    <t>0408 - Транспорт</t>
  </si>
  <si>
    <t>0409 - Дорожное хозяйство (дорожные фонды)</t>
  </si>
  <si>
    <t>0412 - Другие вопросы в области национальной экономики</t>
  </si>
  <si>
    <t>0501 - Жилищное хозяйство</t>
  </si>
  <si>
    <t>0502 - Коммунальное хозяйство</t>
  </si>
  <si>
    <t>0503 - Благоустройство</t>
  </si>
  <si>
    <t>0505 - Другие вопросы в области жилищно-коммунального хозяйства</t>
  </si>
  <si>
    <t>0701 - Дошкольное образование</t>
  </si>
  <si>
    <t>0702 - Общее образование</t>
  </si>
  <si>
    <t>0705 - Профессиональная подготовка, переподготовка и повышение квалификации</t>
  </si>
  <si>
    <t>0709 - Другие вопросы в области образования</t>
  </si>
  <si>
    <t>0707 - Молодежная политика и оздоровление детей</t>
  </si>
  <si>
    <t>0801 - Культура</t>
  </si>
  <si>
    <t>1001 - Пенсионное обеспечение</t>
  </si>
  <si>
    <t>1003 - Социальное обеспечение населения</t>
  </si>
  <si>
    <t>1004 - Охрана семьи и детства</t>
  </si>
  <si>
    <t>1101 - Физическая культура</t>
  </si>
  <si>
    <t>1201 - Телевидение и радиовещание</t>
  </si>
  <si>
    <t>1202 - Периодическая печать и издательства</t>
  </si>
  <si>
    <t>0102 - Функционирование высшего должностного лица субъекта Российской Федерации и муниципального образования</t>
  </si>
  <si>
    <t>0310 - Обеспечение пожарной безопасности</t>
  </si>
  <si>
    <t>0804 - Другие вопросы в области культуры, кинематографии</t>
  </si>
  <si>
    <t>Социальная политика</t>
  </si>
  <si>
    <t>Отчет об исполнении консолидированного бюджета муниципального  района Мелеузовский район Республики Башкортостан за январь-август 2016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</si>
</sst>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 shrinkToFit="1"/>
    </xf>
    <xf numFmtId="0" fontId="1" fillId="0" borderId="0" xfId="0" applyFont="1" applyAlignment="1">
      <alignment horizontal="right"/>
    </xf>
    <xf numFmtId="49" fontId="4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 applyAlignment="1">
      <alignment wrapText="1" shrinkToFit="1"/>
    </xf>
    <xf numFmtId="49" fontId="3" fillId="0" borderId="1" xfId="0" applyNumberFormat="1" applyFont="1" applyFill="1" applyBorder="1"/>
    <xf numFmtId="0" fontId="4" fillId="0" borderId="1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wrapText="1"/>
    </xf>
    <xf numFmtId="164" fontId="1" fillId="0" borderId="1" xfId="0" applyNumberFormat="1" applyFont="1" applyFill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164" fontId="4" fillId="0" borderId="1" xfId="0" applyNumberFormat="1" applyFon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view="pageBreakPreview" zoomScale="93" zoomScaleNormal="100" zoomScaleSheetLayoutView="93" workbookViewId="0">
      <selection sqref="A1:D1"/>
    </sheetView>
  </sheetViews>
  <sheetFormatPr defaultColWidth="9.140625" defaultRowHeight="15" x14ac:dyDescent="0.25"/>
  <cols>
    <col min="1" max="1" width="75.5703125" style="1" customWidth="1"/>
    <col min="2" max="2" width="15.85546875" style="1" customWidth="1"/>
    <col min="3" max="3" width="17.42578125" style="1" customWidth="1"/>
    <col min="4" max="4" width="15.140625" style="1" customWidth="1"/>
    <col min="5" max="16384" width="9.140625" style="1"/>
  </cols>
  <sheetData>
    <row r="1" spans="1:4" ht="36.75" customHeight="1" x14ac:dyDescent="0.3">
      <c r="A1" s="17" t="s">
        <v>65</v>
      </c>
      <c r="B1" s="17"/>
      <c r="C1" s="17"/>
      <c r="D1" s="17"/>
    </row>
    <row r="2" spans="1:4" x14ac:dyDescent="0.25">
      <c r="D2" s="4" t="s">
        <v>29</v>
      </c>
    </row>
    <row r="3" spans="1:4" ht="57" x14ac:dyDescent="0.25">
      <c r="A3" s="9" t="s">
        <v>0</v>
      </c>
      <c r="B3" s="10" t="s">
        <v>32</v>
      </c>
      <c r="C3" s="10" t="s">
        <v>33</v>
      </c>
      <c r="D3" s="10" t="s">
        <v>1</v>
      </c>
    </row>
    <row r="4" spans="1:4" ht="15.75" x14ac:dyDescent="0.25">
      <c r="A4" s="8" t="s">
        <v>2</v>
      </c>
      <c r="B4" s="2"/>
      <c r="C4" s="2"/>
      <c r="D4" s="2"/>
    </row>
    <row r="5" spans="1:4" ht="15.75" x14ac:dyDescent="0.25">
      <c r="A5" s="8" t="s">
        <v>3</v>
      </c>
      <c r="B5" s="14">
        <v>611150</v>
      </c>
      <c r="C5" s="14">
        <v>430287.43</v>
      </c>
      <c r="D5" s="14">
        <v>70.41</v>
      </c>
    </row>
    <row r="6" spans="1:4" ht="15.75" x14ac:dyDescent="0.25">
      <c r="A6" s="3" t="s">
        <v>4</v>
      </c>
      <c r="B6" s="15">
        <v>375580</v>
      </c>
      <c r="C6" s="15">
        <v>217403.22</v>
      </c>
      <c r="D6" s="15">
        <v>57.88</v>
      </c>
    </row>
    <row r="7" spans="1:4" ht="31.5" x14ac:dyDescent="0.25">
      <c r="A7" s="3" t="s">
        <v>5</v>
      </c>
      <c r="B7" s="15">
        <v>17664</v>
      </c>
      <c r="C7" s="15">
        <v>11826.28</v>
      </c>
      <c r="D7" s="15">
        <v>66.95</v>
      </c>
    </row>
    <row r="8" spans="1:4" ht="15.75" x14ac:dyDescent="0.25">
      <c r="A8" s="3" t="s">
        <v>6</v>
      </c>
      <c r="B8" s="15">
        <v>96258</v>
      </c>
      <c r="C8" s="15">
        <v>85808.73</v>
      </c>
      <c r="D8" s="15">
        <v>89.14</v>
      </c>
    </row>
    <row r="9" spans="1:4" ht="15.75" x14ac:dyDescent="0.25">
      <c r="A9" s="3" t="s">
        <v>7</v>
      </c>
      <c r="B9" s="15">
        <v>34941</v>
      </c>
      <c r="C9" s="15">
        <v>9287.86</v>
      </c>
      <c r="D9" s="15">
        <v>26.58</v>
      </c>
    </row>
    <row r="10" spans="1:4" ht="31.5" x14ac:dyDescent="0.25">
      <c r="A10" s="3" t="s">
        <v>30</v>
      </c>
      <c r="B10" s="15">
        <v>1900</v>
      </c>
      <c r="C10" s="15">
        <v>916.46</v>
      </c>
      <c r="D10" s="15">
        <v>48.23</v>
      </c>
    </row>
    <row r="11" spans="1:4" ht="15.75" x14ac:dyDescent="0.25">
      <c r="A11" s="3" t="s">
        <v>8</v>
      </c>
      <c r="B11" s="15">
        <v>7089</v>
      </c>
      <c r="C11" s="15">
        <v>6039.49</v>
      </c>
      <c r="D11" s="15">
        <v>85.2</v>
      </c>
    </row>
    <row r="12" spans="1:4" ht="31.5" x14ac:dyDescent="0.25">
      <c r="A12" s="3" t="s">
        <v>9</v>
      </c>
      <c r="B12" s="15">
        <v>0</v>
      </c>
      <c r="C12" s="15">
        <v>0.01</v>
      </c>
      <c r="D12" s="15">
        <v>0</v>
      </c>
    </row>
    <row r="13" spans="1:4" ht="31.5" x14ac:dyDescent="0.25">
      <c r="A13" s="3" t="s">
        <v>10</v>
      </c>
      <c r="B13" s="15">
        <v>61274</v>
      </c>
      <c r="C13" s="15">
        <v>59199.01</v>
      </c>
      <c r="D13" s="15">
        <v>96.61</v>
      </c>
    </row>
    <row r="14" spans="1:4" ht="15.75" x14ac:dyDescent="0.25">
      <c r="A14" s="3" t="s">
        <v>11</v>
      </c>
      <c r="B14" s="15">
        <v>579</v>
      </c>
      <c r="C14" s="15">
        <v>2874.22</v>
      </c>
      <c r="D14" s="15">
        <v>496.41</v>
      </c>
    </row>
    <row r="15" spans="1:4" ht="31.5" x14ac:dyDescent="0.25">
      <c r="A15" s="3" t="s">
        <v>31</v>
      </c>
      <c r="B15" s="15">
        <v>752</v>
      </c>
      <c r="C15" s="15">
        <v>753.83</v>
      </c>
      <c r="D15" s="15">
        <v>100.24</v>
      </c>
    </row>
    <row r="16" spans="1:4" ht="15.75" x14ac:dyDescent="0.25">
      <c r="A16" s="3" t="s">
        <v>12</v>
      </c>
      <c r="B16" s="15">
        <v>11343</v>
      </c>
      <c r="C16" s="15">
        <v>29847.07</v>
      </c>
      <c r="D16" s="15">
        <v>263.13</v>
      </c>
    </row>
    <row r="17" spans="1:4" ht="15.75" x14ac:dyDescent="0.25">
      <c r="A17" s="3" t="s">
        <v>13</v>
      </c>
      <c r="B17" s="15">
        <v>3574</v>
      </c>
      <c r="C17" s="15">
        <v>5051.96</v>
      </c>
      <c r="D17" s="15">
        <v>141.35</v>
      </c>
    </row>
    <row r="18" spans="1:4" ht="15.75" x14ac:dyDescent="0.25">
      <c r="A18" s="3" t="s">
        <v>14</v>
      </c>
      <c r="B18" s="15">
        <v>196</v>
      </c>
      <c r="C18" s="15">
        <v>1279.27</v>
      </c>
      <c r="D18" s="15">
        <v>652.69000000000005</v>
      </c>
    </row>
    <row r="19" spans="1:4" ht="15.75" x14ac:dyDescent="0.25">
      <c r="A19" s="8" t="s">
        <v>15</v>
      </c>
      <c r="B19" s="14">
        <v>814187.42999999993</v>
      </c>
      <c r="C19" s="14">
        <v>575971.81000000006</v>
      </c>
      <c r="D19" s="14">
        <v>-5.2199999999999989</v>
      </c>
    </row>
    <row r="20" spans="1:4" ht="15.75" x14ac:dyDescent="0.25">
      <c r="A20" s="8" t="s">
        <v>16</v>
      </c>
      <c r="B20" s="16">
        <v>1425337.43</v>
      </c>
      <c r="C20" s="16">
        <v>1006259.24</v>
      </c>
      <c r="D20" s="16">
        <v>70.597966405751379</v>
      </c>
    </row>
    <row r="21" spans="1:4" ht="15.75" x14ac:dyDescent="0.25">
      <c r="A21" s="3"/>
      <c r="B21" s="13"/>
      <c r="C21" s="13"/>
      <c r="D21" s="13"/>
    </row>
    <row r="22" spans="1:4" ht="15.75" x14ac:dyDescent="0.25">
      <c r="A22" s="5" t="s">
        <v>17</v>
      </c>
      <c r="B22" s="11"/>
      <c r="C22" s="11"/>
      <c r="D22" s="12"/>
    </row>
    <row r="23" spans="1:4" ht="15.75" x14ac:dyDescent="0.25">
      <c r="A23" s="5" t="s">
        <v>18</v>
      </c>
      <c r="B23" s="11">
        <f>B25+B26+B27+B28+B29+B24</f>
        <v>123672.86</v>
      </c>
      <c r="C23" s="11">
        <f>C25+C26+C27+C28+C29+C24</f>
        <v>74471.61</v>
      </c>
      <c r="D23" s="11">
        <f t="shared" ref="D23:D63" si="0">C23/B23*100</f>
        <v>60.216615027743359</v>
      </c>
    </row>
    <row r="24" spans="1:4" ht="31.5" x14ac:dyDescent="0.25">
      <c r="A24" s="6" t="s">
        <v>61</v>
      </c>
      <c r="B24" s="12">
        <v>7739</v>
      </c>
      <c r="C24" s="12">
        <v>6638.17</v>
      </c>
      <c r="D24" s="12">
        <f t="shared" si="0"/>
        <v>85.775552396950516</v>
      </c>
    </row>
    <row r="25" spans="1:4" ht="47.25" x14ac:dyDescent="0.25">
      <c r="A25" s="6" t="s">
        <v>34</v>
      </c>
      <c r="B25" s="12">
        <v>2961</v>
      </c>
      <c r="C25" s="12">
        <v>1940.74</v>
      </c>
      <c r="D25" s="12">
        <f t="shared" si="0"/>
        <v>65.543397500844307</v>
      </c>
    </row>
    <row r="26" spans="1:4" ht="47.25" x14ac:dyDescent="0.25">
      <c r="A26" s="6" t="s">
        <v>35</v>
      </c>
      <c r="B26" s="12">
        <v>95136.74</v>
      </c>
      <c r="C26" s="12">
        <v>53945.38</v>
      </c>
      <c r="D26" s="12">
        <f t="shared" si="0"/>
        <v>56.702994027333709</v>
      </c>
    </row>
    <row r="27" spans="1:4" ht="15.75" x14ac:dyDescent="0.25">
      <c r="A27" s="6" t="s">
        <v>36</v>
      </c>
      <c r="B27" s="12">
        <v>3120</v>
      </c>
      <c r="C27" s="12">
        <v>3120</v>
      </c>
      <c r="D27" s="12">
        <f t="shared" si="0"/>
        <v>100</v>
      </c>
    </row>
    <row r="28" spans="1:4" ht="15.75" x14ac:dyDescent="0.25">
      <c r="A28" s="6" t="s">
        <v>37</v>
      </c>
      <c r="B28" s="12">
        <v>600</v>
      </c>
      <c r="C28" s="12"/>
      <c r="D28" s="12"/>
    </row>
    <row r="29" spans="1:4" ht="15.75" x14ac:dyDescent="0.25">
      <c r="A29" s="6" t="s">
        <v>38</v>
      </c>
      <c r="B29" s="12">
        <v>14116.12</v>
      </c>
      <c r="C29" s="12">
        <v>8827.32</v>
      </c>
      <c r="D29" s="12">
        <f t="shared" si="0"/>
        <v>62.533614052586685</v>
      </c>
    </row>
    <row r="30" spans="1:4" ht="15.75" x14ac:dyDescent="0.25">
      <c r="A30" s="5" t="s">
        <v>19</v>
      </c>
      <c r="B30" s="11">
        <f>B31</f>
        <v>1579.2</v>
      </c>
      <c r="C30" s="11">
        <f>C31</f>
        <v>838.11</v>
      </c>
      <c r="D30" s="12">
        <f t="shared" si="0"/>
        <v>53.071808510638299</v>
      </c>
    </row>
    <row r="31" spans="1:4" ht="15.75" x14ac:dyDescent="0.25">
      <c r="A31" s="6" t="s">
        <v>39</v>
      </c>
      <c r="B31" s="12">
        <v>1579.2</v>
      </c>
      <c r="C31" s="12">
        <v>838.11</v>
      </c>
      <c r="D31" s="12">
        <f t="shared" si="0"/>
        <v>53.071808510638299</v>
      </c>
    </row>
    <row r="32" spans="1:4" ht="15.75" x14ac:dyDescent="0.25">
      <c r="A32" s="5" t="s">
        <v>20</v>
      </c>
      <c r="B32" s="11">
        <f>B33+B34</f>
        <v>13959.454</v>
      </c>
      <c r="C32" s="11">
        <f>C33+C34</f>
        <v>6812.66</v>
      </c>
      <c r="D32" s="11">
        <f t="shared" si="0"/>
        <v>48.803198176662207</v>
      </c>
    </row>
    <row r="33" spans="1:4" ht="31.5" x14ac:dyDescent="0.25">
      <c r="A33" s="6" t="s">
        <v>40</v>
      </c>
      <c r="B33" s="12">
        <v>5774</v>
      </c>
      <c r="C33" s="12">
        <v>2072.7800000000002</v>
      </c>
      <c r="D33" s="12">
        <f t="shared" si="0"/>
        <v>35.898510564599931</v>
      </c>
    </row>
    <row r="34" spans="1:4" ht="15.75" x14ac:dyDescent="0.25">
      <c r="A34" s="6" t="s">
        <v>62</v>
      </c>
      <c r="B34" s="12">
        <v>8185.4539999999997</v>
      </c>
      <c r="C34" s="12">
        <v>4739.88</v>
      </c>
      <c r="D34" s="12">
        <f t="shared" si="0"/>
        <v>57.906134467312384</v>
      </c>
    </row>
    <row r="35" spans="1:4" ht="15.75" x14ac:dyDescent="0.25">
      <c r="A35" s="5" t="s">
        <v>21</v>
      </c>
      <c r="B35" s="11">
        <f>B36+B37+B38+B39</f>
        <v>181845.35202000002</v>
      </c>
      <c r="C35" s="11">
        <f>C36+C37+C38+C39</f>
        <v>117132.73</v>
      </c>
      <c r="D35" s="11">
        <f t="shared" si="0"/>
        <v>64.413375815686123</v>
      </c>
    </row>
    <row r="36" spans="1:4" ht="15.75" x14ac:dyDescent="0.25">
      <c r="A36" s="6" t="s">
        <v>41</v>
      </c>
      <c r="B36" s="12">
        <v>23744.93202</v>
      </c>
      <c r="C36" s="12">
        <v>12419.37</v>
      </c>
      <c r="D36" s="12">
        <f t="shared" si="0"/>
        <v>52.303245128431406</v>
      </c>
    </row>
    <row r="37" spans="1:4" ht="15.75" x14ac:dyDescent="0.25">
      <c r="A37" s="6" t="s">
        <v>42</v>
      </c>
      <c r="B37" s="12">
        <v>270</v>
      </c>
      <c r="C37" s="12">
        <v>157.47</v>
      </c>
      <c r="D37" s="12">
        <f t="shared" si="0"/>
        <v>58.322222222222223</v>
      </c>
    </row>
    <row r="38" spans="1:4" ht="15.75" x14ac:dyDescent="0.25">
      <c r="A38" s="6" t="s">
        <v>43</v>
      </c>
      <c r="B38" s="12">
        <v>149144.95000000001</v>
      </c>
      <c r="C38" s="12">
        <v>101392.64</v>
      </c>
      <c r="D38" s="12">
        <f t="shared" si="0"/>
        <v>67.982616910596022</v>
      </c>
    </row>
    <row r="39" spans="1:4" ht="15.75" x14ac:dyDescent="0.25">
      <c r="A39" s="6" t="s">
        <v>44</v>
      </c>
      <c r="B39" s="12">
        <v>8685.4699999999993</v>
      </c>
      <c r="C39" s="12">
        <v>3163.25</v>
      </c>
      <c r="D39" s="12">
        <f t="shared" si="0"/>
        <v>36.420021023617608</v>
      </c>
    </row>
    <row r="40" spans="1:4" ht="15.75" x14ac:dyDescent="0.25">
      <c r="A40" s="5" t="s">
        <v>22</v>
      </c>
      <c r="B40" s="11">
        <f>B41+B42+B43+B44</f>
        <v>137441.24000000002</v>
      </c>
      <c r="C40" s="11">
        <f>C41+C42+C43+C44</f>
        <v>79116.87</v>
      </c>
      <c r="D40" s="11">
        <f t="shared" si="0"/>
        <v>57.564141592436144</v>
      </c>
    </row>
    <row r="41" spans="1:4" ht="15.75" x14ac:dyDescent="0.25">
      <c r="A41" s="6" t="s">
        <v>45</v>
      </c>
      <c r="B41" s="12">
        <v>7359.83</v>
      </c>
      <c r="C41" s="12">
        <v>1561.39</v>
      </c>
      <c r="D41" s="12">
        <f t="shared" si="0"/>
        <v>21.215028064506928</v>
      </c>
    </row>
    <row r="42" spans="1:4" ht="15.75" x14ac:dyDescent="0.25">
      <c r="A42" s="6" t="s">
        <v>46</v>
      </c>
      <c r="B42" s="12">
        <v>70771.240000000005</v>
      </c>
      <c r="C42" s="12">
        <v>38969.83</v>
      </c>
      <c r="D42" s="12">
        <f t="shared" si="0"/>
        <v>55.064500777434446</v>
      </c>
    </row>
    <row r="43" spans="1:4" ht="15.75" x14ac:dyDescent="0.25">
      <c r="A43" s="6" t="s">
        <v>47</v>
      </c>
      <c r="B43" s="12">
        <v>59152.07</v>
      </c>
      <c r="C43" s="12">
        <v>38546.15</v>
      </c>
      <c r="D43" s="12">
        <f t="shared" si="0"/>
        <v>65.164498892430984</v>
      </c>
    </row>
    <row r="44" spans="1:4" ht="15.75" x14ac:dyDescent="0.25">
      <c r="A44" s="6" t="s">
        <v>48</v>
      </c>
      <c r="B44" s="12">
        <v>158.1</v>
      </c>
      <c r="C44" s="12">
        <v>39.5</v>
      </c>
      <c r="D44" s="12">
        <f t="shared" si="0"/>
        <v>24.984187223276408</v>
      </c>
    </row>
    <row r="45" spans="1:4" ht="15.75" x14ac:dyDescent="0.25">
      <c r="A45" s="5" t="s">
        <v>23</v>
      </c>
      <c r="B45" s="11">
        <f>B46+B47+B48+B49+B50</f>
        <v>904470.88</v>
      </c>
      <c r="C45" s="11">
        <f>C46+C47+C48+C49+C50</f>
        <v>565680.95000000007</v>
      </c>
      <c r="D45" s="11">
        <f t="shared" si="0"/>
        <v>62.542748750518093</v>
      </c>
    </row>
    <row r="46" spans="1:4" ht="15.75" x14ac:dyDescent="0.25">
      <c r="A46" s="6" t="s">
        <v>49</v>
      </c>
      <c r="B46" s="12">
        <v>294782.78999999998</v>
      </c>
      <c r="C46" s="12">
        <v>164262.94</v>
      </c>
      <c r="D46" s="12">
        <f t="shared" si="0"/>
        <v>55.723381951843251</v>
      </c>
    </row>
    <row r="47" spans="1:4" ht="15.75" x14ac:dyDescent="0.25">
      <c r="A47" s="6" t="s">
        <v>50</v>
      </c>
      <c r="B47" s="12">
        <v>550739.49</v>
      </c>
      <c r="C47" s="12">
        <v>362028.4</v>
      </c>
      <c r="D47" s="12">
        <f t="shared" si="0"/>
        <v>65.734963004014844</v>
      </c>
    </row>
    <row r="48" spans="1:4" ht="31.5" x14ac:dyDescent="0.25">
      <c r="A48" s="6" t="s">
        <v>51</v>
      </c>
      <c r="B48" s="12">
        <v>500</v>
      </c>
      <c r="C48" s="12">
        <v>260.44</v>
      </c>
      <c r="D48" s="12">
        <f t="shared" si="0"/>
        <v>52.088000000000001</v>
      </c>
    </row>
    <row r="49" spans="1:4" ht="15.75" x14ac:dyDescent="0.25">
      <c r="A49" s="6" t="s">
        <v>53</v>
      </c>
      <c r="B49" s="12">
        <v>32736.6</v>
      </c>
      <c r="C49" s="12">
        <v>24200.99</v>
      </c>
      <c r="D49" s="12">
        <f t="shared" si="0"/>
        <v>73.926400420324654</v>
      </c>
    </row>
    <row r="50" spans="1:4" ht="15.75" x14ac:dyDescent="0.25">
      <c r="A50" s="7" t="s">
        <v>52</v>
      </c>
      <c r="B50" s="12">
        <v>25712</v>
      </c>
      <c r="C50" s="12">
        <v>14928.18</v>
      </c>
      <c r="D50" s="12">
        <f t="shared" si="0"/>
        <v>58.059194150591168</v>
      </c>
    </row>
    <row r="51" spans="1:4" ht="15.75" x14ac:dyDescent="0.25">
      <c r="A51" s="5" t="s">
        <v>24</v>
      </c>
      <c r="B51" s="11">
        <f>B52+B53</f>
        <v>82871.11</v>
      </c>
      <c r="C51" s="11">
        <f>C52+C53</f>
        <v>60288.46</v>
      </c>
      <c r="D51" s="11">
        <f t="shared" si="0"/>
        <v>72.749671145951822</v>
      </c>
    </row>
    <row r="52" spans="1:4" ht="15.75" x14ac:dyDescent="0.25">
      <c r="A52" s="6" t="s">
        <v>54</v>
      </c>
      <c r="B52" s="12">
        <v>82328.75</v>
      </c>
      <c r="C52" s="12">
        <v>60069.32</v>
      </c>
      <c r="D52" s="12">
        <f t="shared" si="0"/>
        <v>72.962749950655152</v>
      </c>
    </row>
    <row r="53" spans="1:4" ht="15.75" x14ac:dyDescent="0.25">
      <c r="A53" s="6" t="s">
        <v>63</v>
      </c>
      <c r="B53" s="12">
        <v>542.36</v>
      </c>
      <c r="C53" s="12">
        <v>219.14</v>
      </c>
      <c r="D53" s="12">
        <f t="shared" si="0"/>
        <v>40.404897116306508</v>
      </c>
    </row>
    <row r="54" spans="1:4" ht="15.75" x14ac:dyDescent="0.25">
      <c r="A54" s="5" t="s">
        <v>64</v>
      </c>
      <c r="B54" s="11">
        <f>B55+B56+B57</f>
        <v>89415.8</v>
      </c>
      <c r="C54" s="11">
        <f>C55+C56+C57</f>
        <v>52990.270000000004</v>
      </c>
      <c r="D54" s="11">
        <f t="shared" si="0"/>
        <v>59.262758930748262</v>
      </c>
    </row>
    <row r="55" spans="1:4" ht="15.75" x14ac:dyDescent="0.25">
      <c r="A55" s="6" t="s">
        <v>55</v>
      </c>
      <c r="B55" s="12">
        <v>360</v>
      </c>
      <c r="C55" s="12">
        <v>101.56</v>
      </c>
      <c r="D55" s="12">
        <f t="shared" si="0"/>
        <v>28.211111111111109</v>
      </c>
    </row>
    <row r="56" spans="1:4" ht="15.75" x14ac:dyDescent="0.25">
      <c r="A56" s="6" t="s">
        <v>56</v>
      </c>
      <c r="B56" s="12">
        <v>30145.32</v>
      </c>
      <c r="C56" s="12">
        <v>15960.67</v>
      </c>
      <c r="D56" s="12">
        <f t="shared" si="0"/>
        <v>52.945764052264167</v>
      </c>
    </row>
    <row r="57" spans="1:4" ht="15.75" x14ac:dyDescent="0.25">
      <c r="A57" s="6" t="s">
        <v>57</v>
      </c>
      <c r="B57" s="12">
        <v>58910.48</v>
      </c>
      <c r="C57" s="12">
        <v>36928.04</v>
      </c>
      <c r="D57" s="12">
        <f t="shared" si="0"/>
        <v>62.685009526318581</v>
      </c>
    </row>
    <row r="58" spans="1:4" ht="15.75" x14ac:dyDescent="0.25">
      <c r="A58" s="5" t="s">
        <v>25</v>
      </c>
      <c r="B58" s="11">
        <f>B59</f>
        <v>20664</v>
      </c>
      <c r="C58" s="11">
        <f>C59</f>
        <v>12829.33</v>
      </c>
      <c r="D58" s="11">
        <f t="shared" si="0"/>
        <v>62.085414246999612</v>
      </c>
    </row>
    <row r="59" spans="1:4" ht="15.75" x14ac:dyDescent="0.25">
      <c r="A59" s="6" t="s">
        <v>58</v>
      </c>
      <c r="B59" s="12">
        <v>20664</v>
      </c>
      <c r="C59" s="12">
        <v>12829.33</v>
      </c>
      <c r="D59" s="12">
        <f t="shared" si="0"/>
        <v>62.085414246999612</v>
      </c>
    </row>
    <row r="60" spans="1:4" ht="15.75" x14ac:dyDescent="0.25">
      <c r="A60" s="5" t="s">
        <v>26</v>
      </c>
      <c r="B60" s="11">
        <f>B61+B62</f>
        <v>2399.96</v>
      </c>
      <c r="C60" s="11">
        <f>C61+C62</f>
        <v>1273.8899999999999</v>
      </c>
      <c r="D60" s="11">
        <f t="shared" si="0"/>
        <v>53.079634660577668</v>
      </c>
    </row>
    <row r="61" spans="1:4" ht="15.75" x14ac:dyDescent="0.25">
      <c r="A61" s="6" t="s">
        <v>59</v>
      </c>
      <c r="B61" s="12">
        <v>1230</v>
      </c>
      <c r="C61" s="12">
        <v>700</v>
      </c>
      <c r="D61" s="12">
        <f t="shared" si="0"/>
        <v>56.910569105691053</v>
      </c>
    </row>
    <row r="62" spans="1:4" ht="15.75" x14ac:dyDescent="0.25">
      <c r="A62" s="6" t="s">
        <v>60</v>
      </c>
      <c r="B62" s="12">
        <v>1169.96</v>
      </c>
      <c r="C62" s="12">
        <v>573.89</v>
      </c>
      <c r="D62" s="12">
        <f t="shared" si="0"/>
        <v>49.052104345447702</v>
      </c>
    </row>
    <row r="63" spans="1:4" ht="15.75" x14ac:dyDescent="0.25">
      <c r="A63" s="5" t="s">
        <v>27</v>
      </c>
      <c r="B63" s="11">
        <f>B23+B30+B32+B35+B40+B45+B51+B54+B58+B60</f>
        <v>1558319.8560200003</v>
      </c>
      <c r="C63" s="11">
        <f>C23+C30+C32+C35+C40+C45+C51+C54+C58+C60</f>
        <v>971434.88</v>
      </c>
      <c r="D63" s="11">
        <f t="shared" si="0"/>
        <v>62.338606303912236</v>
      </c>
    </row>
    <row r="64" spans="1:4" ht="15.75" x14ac:dyDescent="0.25">
      <c r="A64" s="5" t="s">
        <v>28</v>
      </c>
      <c r="B64" s="11">
        <f>B20-B63</f>
        <v>-132982.42602000036</v>
      </c>
      <c r="C64" s="11">
        <f>C20-C63</f>
        <v>34824.359999999986</v>
      </c>
      <c r="D64" s="12"/>
    </row>
  </sheetData>
  <mergeCells count="1">
    <mergeCell ref="A1:D1"/>
  </mergeCells>
  <pageMargins left="0.70866141732283472" right="0" top="0" bottom="0" header="0" footer="0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консол3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2016-11-29T09:05:10Z</dcterms:modified>
</cp:coreProperties>
</file>