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cuments\NetSpeakerphone\Received Files\Ольга\"/>
    </mc:Choice>
  </mc:AlternateContent>
  <bookViews>
    <workbookView xWindow="0" yWindow="0" windowWidth="20205" windowHeight="109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C50" i="1"/>
  <c r="C62" i="1"/>
  <c r="B62" i="1"/>
  <c r="C59" i="1"/>
  <c r="C57" i="1"/>
  <c r="C53" i="1"/>
  <c r="C44" i="1"/>
  <c r="C39" i="1"/>
  <c r="C34" i="1"/>
  <c r="C32" i="1"/>
  <c r="C30" i="1"/>
  <c r="B30" i="1"/>
  <c r="C24" i="1"/>
  <c r="F63" i="1"/>
  <c r="E63" i="1"/>
  <c r="F61" i="1"/>
  <c r="E61" i="1"/>
  <c r="F60" i="1"/>
  <c r="E60" i="1"/>
  <c r="E59" i="1"/>
  <c r="F58" i="1"/>
  <c r="E58" i="1"/>
  <c r="F56" i="1"/>
  <c r="E56" i="1"/>
  <c r="F55" i="1"/>
  <c r="E55" i="1"/>
  <c r="F54" i="1"/>
  <c r="E54" i="1"/>
  <c r="E53" i="1"/>
  <c r="F51" i="1"/>
  <c r="E51" i="1"/>
  <c r="F49" i="1"/>
  <c r="E49" i="1"/>
  <c r="F48" i="1"/>
  <c r="E48" i="1"/>
  <c r="F47" i="1"/>
  <c r="E47" i="1"/>
  <c r="F46" i="1"/>
  <c r="E46" i="1"/>
  <c r="F45" i="1"/>
  <c r="E45" i="1"/>
  <c r="F43" i="1"/>
  <c r="E43" i="1"/>
  <c r="E42" i="1"/>
  <c r="F41" i="1"/>
  <c r="E41" i="1"/>
  <c r="F40" i="1"/>
  <c r="E40" i="1"/>
  <c r="F38" i="1"/>
  <c r="E38" i="1"/>
  <c r="F36" i="1"/>
  <c r="E36" i="1"/>
  <c r="F35" i="1"/>
  <c r="E35" i="1"/>
  <c r="F33" i="1"/>
  <c r="E33" i="1"/>
  <c r="F31" i="1"/>
  <c r="E31" i="1"/>
  <c r="F30" i="1"/>
  <c r="F29" i="1"/>
  <c r="E29" i="1"/>
  <c r="F28" i="1"/>
  <c r="E28" i="1"/>
  <c r="F27" i="1"/>
  <c r="E27" i="1"/>
  <c r="F26" i="1"/>
  <c r="E26" i="1"/>
  <c r="F25" i="1"/>
  <c r="E25" i="1"/>
  <c r="D62" i="1"/>
  <c r="F62" i="1" s="1"/>
  <c r="D59" i="1"/>
  <c r="F59" i="1" s="1"/>
  <c r="D57" i="1"/>
  <c r="F57" i="1" s="1"/>
  <c r="D53" i="1"/>
  <c r="F53" i="1" s="1"/>
  <c r="D50" i="1"/>
  <c r="F50" i="1" s="1"/>
  <c r="D44" i="1"/>
  <c r="F44" i="1" s="1"/>
  <c r="D39" i="1"/>
  <c r="E39" i="1" s="1"/>
  <c r="D37" i="1"/>
  <c r="D34" i="1" s="1"/>
  <c r="D32" i="1"/>
  <c r="F32" i="1" s="1"/>
  <c r="D30" i="1"/>
  <c r="E30" i="1" s="1"/>
  <c r="D24" i="1"/>
  <c r="D64" i="1" s="1"/>
  <c r="B59" i="1"/>
  <c r="B57" i="1"/>
  <c r="B53" i="1"/>
  <c r="B50" i="1"/>
  <c r="B44" i="1"/>
  <c r="B42" i="1"/>
  <c r="B39" i="1" s="1"/>
  <c r="B37" i="1"/>
  <c r="B34" i="1" s="1"/>
  <c r="F34" i="1" s="1"/>
  <c r="B32" i="1"/>
  <c r="B24" i="1"/>
  <c r="B64" i="1" s="1"/>
  <c r="F64" i="1" l="1"/>
  <c r="F24" i="1"/>
  <c r="F37" i="1"/>
  <c r="F39" i="1"/>
  <c r="F42" i="1"/>
  <c r="E50" i="1"/>
  <c r="E57" i="1"/>
  <c r="E62" i="1"/>
  <c r="E32" i="1"/>
  <c r="E24" i="1"/>
  <c r="E37" i="1"/>
  <c r="E34" i="1"/>
  <c r="E44" i="1"/>
  <c r="C64" i="1"/>
  <c r="E64" i="1" s="1"/>
</calcChain>
</file>

<file path=xl/sharedStrings.xml><?xml version="1.0" encoding="utf-8"?>
<sst xmlns="http://schemas.openxmlformats.org/spreadsheetml/2006/main" count="67" uniqueCount="67">
  <si>
    <t>Ед.Изм.: тыс.руб.</t>
  </si>
  <si>
    <t>Вид дохода</t>
  </si>
  <si>
    <t>Уточненный план на  год</t>
  </si>
  <si>
    <t>Отклонение от прошлого года</t>
  </si>
  <si>
    <t>НАЛОГОВЫЕ И НЕНАЛОГОВЫЕ ДОХОДЫ</t>
  </si>
  <si>
    <t>БЕЗВОЗМЕЗДНЫЕ ПОСТУПЛЕНИЯ</t>
  </si>
  <si>
    <t>% испол-я плана</t>
  </si>
  <si>
    <t>Поступило за 1кв. 2015г.</t>
  </si>
  <si>
    <t>Поступило за 1кв. 2016г.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</si>
  <si>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</si>
  <si>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</si>
  <si>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</si>
  <si>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</si>
  <si>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</si>
  <si>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</si>
  <si>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</si>
  <si>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</si>
  <si>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</si>
  <si>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</si>
  <si>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</si>
  <si>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</si>
  <si>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</si>
  <si>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доходов</t>
  </si>
  <si>
    <t>Анализ исполнения бюджета муниципального района Мелеузовский район Республики Башкортостан в сравнении с аналогичным периодом прошлого года</t>
  </si>
  <si>
    <t>по состоянию на 1 апреля 2016 года</t>
  </si>
  <si>
    <t>РАСХОДЫ</t>
  </si>
  <si>
    <t>Общегосударственные вопросы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</si>
  <si>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</si>
  <si>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</si>
  <si>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</si>
  <si>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</si>
  <si>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</si>
  <si>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Национальная оборона</t>
  </si>
  <si>
    <t>0203 - Мобилизационная и вневойсковая подготовка</t>
  </si>
  <si>
    <t>Национальная безопасность и правоохранительная деятельность</t>
  </si>
  <si>
    <t>0309 - 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</si>
  <si>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</si>
  <si>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</si>
  <si>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</si>
  <si>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</si>
  <si>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</si>
  <si>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Жилищно-коммунальное хозяйство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</si>
  <si>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</si>
  <si>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</si>
  <si>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</si>
  <si>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</si>
  <si>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Образование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</si>
  <si>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</si>
  <si>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</si>
  <si>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</si>
  <si>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</si>
  <si>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</si>
  <si>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</si>
  <si>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</si>
  <si>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Социальная политика</t>
  </si>
  <si>
    <t>1001 - Пенсионное обеспечение</t>
  </si>
  <si>
    <t>1003 - Социальное обеспечение населения</t>
  </si>
  <si>
    <t>1004 - Охрана семьи и детства</t>
  </si>
  <si>
    <t>Физическая культура и спорт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</si>
  <si>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</si>
  <si>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</si>
  <si>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</si>
  <si>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</si>
  <si>
    <t>Межбюджетнфе трансферты общего характера бюджетам бюджетной системы Российской Федерации</t>
  </si>
  <si>
    <t>1401 - 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</si>
  <si>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</si>
  <si>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0804 - 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</si>
</sst>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7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64" fontId="4" fillId="0" borderId="1" xfId="0" applyNumberFormat="1" applyFont="1" applyBorder="1"/>
    <xf numFmtId="165" fontId="4" fillId="0" borderId="1" xfId="1" applyNumberFormat="1" applyFont="1" applyBorder="1"/>
    <xf numFmtId="164" fontId="5" fillId="0" borderId="1" xfId="0" applyNumberFormat="1" applyFont="1" applyBorder="1"/>
    <xf numFmtId="165" fontId="5" fillId="0" borderId="1" xfId="1" applyNumberFormat="1" applyFont="1" applyBorder="1"/>
    <xf numFmtId="164" fontId="2" fillId="0" borderId="1" xfId="0" applyNumberFormat="1" applyFont="1" applyBorder="1" applyAlignment="1">
      <alignment wrapText="1"/>
    </xf>
    <xf numFmtId="165" fontId="6" fillId="0" borderId="1" xfId="1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wrapText="1" shrinkToFit="1"/>
    </xf>
    <xf numFmtId="164" fontId="5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 shrinkToFit="1"/>
    </xf>
    <xf numFmtId="164" fontId="6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166" fontId="4" fillId="0" borderId="1" xfId="0" applyNumberFormat="1" applyFont="1" applyBorder="1"/>
    <xf numFmtId="164" fontId="0" fillId="0" borderId="1" xfId="0" applyNumberFormat="1" applyBorder="1"/>
    <xf numFmtId="166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37" workbookViewId="0">
      <selection activeCell="B49" sqref="B49"/>
    </sheetView>
  </sheetViews>
  <sheetFormatPr defaultRowHeight="12.75" x14ac:dyDescent="0.2"/>
  <cols>
    <col min="1" max="1" width="72" customWidth="1"/>
    <col min="2" max="2" width="14" bestFit="1" customWidth="1"/>
    <col min="3" max="3" width="15.6640625" customWidth="1"/>
    <col min="4" max="4" width="13.1640625" customWidth="1"/>
    <col min="5" max="5" width="13" customWidth="1"/>
    <col min="6" max="6" width="12.83203125" customWidth="1"/>
    <col min="10" max="10" width="9.33203125" customWidth="1"/>
  </cols>
  <sheetData>
    <row r="1" spans="1:6" ht="29.25" customHeight="1" x14ac:dyDescent="0.2">
      <c r="A1" s="12" t="s">
        <v>23</v>
      </c>
      <c r="B1" s="12"/>
      <c r="C1" s="12"/>
      <c r="D1" s="12"/>
      <c r="E1" s="12"/>
      <c r="F1" s="12"/>
    </row>
    <row r="2" spans="1:6" ht="14.25" x14ac:dyDescent="0.2">
      <c r="A2" s="13" t="s">
        <v>24</v>
      </c>
      <c r="B2" s="13"/>
      <c r="C2" s="13"/>
      <c r="D2" s="13"/>
      <c r="E2" s="13"/>
      <c r="F2" s="13"/>
    </row>
    <row r="3" spans="1:6" x14ac:dyDescent="0.2">
      <c r="E3" t="s">
        <v>0</v>
      </c>
    </row>
    <row r="5" spans="1:6" s="1" customFormat="1" ht="38.25" x14ac:dyDescent="0.2">
      <c r="A5" s="2" t="s">
        <v>1</v>
      </c>
      <c r="B5" s="2" t="s">
        <v>2</v>
      </c>
      <c r="C5" s="2" t="s">
        <v>7</v>
      </c>
      <c r="D5" s="2" t="s">
        <v>8</v>
      </c>
      <c r="E5" s="2" t="s">
        <v>3</v>
      </c>
      <c r="F5" s="2" t="s">
        <v>6</v>
      </c>
    </row>
    <row r="6" spans="1:6" ht="15" x14ac:dyDescent="0.25">
      <c r="A6" s="3"/>
      <c r="B6" s="6"/>
      <c r="C6" s="6"/>
      <c r="D6" s="6"/>
      <c r="E6" s="6"/>
      <c r="F6" s="7"/>
    </row>
    <row r="7" spans="1:6" ht="15.75" x14ac:dyDescent="0.25">
      <c r="A7" s="4" t="s">
        <v>4</v>
      </c>
      <c r="B7" s="8">
        <v>487772</v>
      </c>
      <c r="C7" s="8">
        <v>110066.94</v>
      </c>
      <c r="D7" s="8">
        <v>119292.77</v>
      </c>
      <c r="E7" s="8">
        <v>9225.8300000000017</v>
      </c>
      <c r="F7" s="9">
        <v>0.24456666229303856</v>
      </c>
    </row>
    <row r="8" spans="1:6" ht="15.75" x14ac:dyDescent="0.25">
      <c r="A8" s="5" t="s">
        <v>9</v>
      </c>
      <c r="B8" s="6">
        <v>319764</v>
      </c>
      <c r="C8" s="6">
        <v>59083</v>
      </c>
      <c r="D8" s="6">
        <v>69095.460000000006</v>
      </c>
      <c r="E8" s="6">
        <v>10012.460000000006</v>
      </c>
      <c r="F8" s="11">
        <v>0.21608267347168539</v>
      </c>
    </row>
    <row r="9" spans="1:6" ht="31.5" x14ac:dyDescent="0.25">
      <c r="A9" s="5" t="s">
        <v>10</v>
      </c>
      <c r="B9" s="6">
        <v>10108</v>
      </c>
      <c r="C9" s="6">
        <v>4191.29</v>
      </c>
      <c r="D9" s="6">
        <v>2072.73</v>
      </c>
      <c r="E9" s="6">
        <v>-2118.56</v>
      </c>
      <c r="F9" s="11">
        <v>0.20505836960823109</v>
      </c>
    </row>
    <row r="10" spans="1:6" ht="15.75" x14ac:dyDescent="0.25">
      <c r="A10" s="5" t="s">
        <v>11</v>
      </c>
      <c r="B10" s="6">
        <v>95409</v>
      </c>
      <c r="C10" s="6">
        <v>21687.09</v>
      </c>
      <c r="D10" s="6">
        <v>23384.67</v>
      </c>
      <c r="E10" s="6">
        <v>1697.5799999999981</v>
      </c>
      <c r="F10" s="11">
        <v>0.245099204477565</v>
      </c>
    </row>
    <row r="11" spans="1:6" ht="15.75" x14ac:dyDescent="0.25">
      <c r="A11" s="5" t="s">
        <v>12</v>
      </c>
      <c r="B11" s="6"/>
      <c r="C11" s="6"/>
      <c r="D11" s="6"/>
      <c r="E11" s="6"/>
      <c r="F11" s="11"/>
    </row>
    <row r="12" spans="1:6" ht="31.5" x14ac:dyDescent="0.25">
      <c r="A12" s="5" t="s">
        <v>13</v>
      </c>
      <c r="B12" s="6">
        <v>1900</v>
      </c>
      <c r="C12" s="6">
        <v>293.29000000000002</v>
      </c>
      <c r="D12" s="6">
        <v>8.06</v>
      </c>
      <c r="E12" s="6">
        <v>-285.23</v>
      </c>
      <c r="F12" s="11">
        <v>4.2421052631578951E-3</v>
      </c>
    </row>
    <row r="13" spans="1:6" ht="15.75" x14ac:dyDescent="0.25">
      <c r="A13" s="5" t="s">
        <v>14</v>
      </c>
      <c r="B13" s="6">
        <v>6970</v>
      </c>
      <c r="C13" s="6">
        <v>2392.0300000000002</v>
      </c>
      <c r="D13" s="6">
        <v>2081.5100000000002</v>
      </c>
      <c r="E13" s="6">
        <v>-310.52</v>
      </c>
      <c r="F13" s="11">
        <v>0.2986384505021521</v>
      </c>
    </row>
    <row r="14" spans="1:6" ht="31.5" x14ac:dyDescent="0.25">
      <c r="A14" s="5" t="s">
        <v>15</v>
      </c>
      <c r="B14" s="6">
        <v>0</v>
      </c>
      <c r="C14" s="6">
        <v>0</v>
      </c>
      <c r="D14" s="6">
        <v>0</v>
      </c>
      <c r="E14" s="6">
        <v>0</v>
      </c>
      <c r="F14" s="11"/>
    </row>
    <row r="15" spans="1:6" ht="31.5" x14ac:dyDescent="0.25">
      <c r="A15" s="5" t="s">
        <v>16</v>
      </c>
      <c r="B15" s="6">
        <v>39695</v>
      </c>
      <c r="C15" s="6">
        <v>15700.55</v>
      </c>
      <c r="D15" s="6">
        <v>15108.96</v>
      </c>
      <c r="E15" s="6">
        <v>-591.59000000000015</v>
      </c>
      <c r="F15" s="11">
        <v>0.38062627534954024</v>
      </c>
    </row>
    <row r="16" spans="1:6" ht="15.75" x14ac:dyDescent="0.25">
      <c r="A16" s="5" t="s">
        <v>17</v>
      </c>
      <c r="B16" s="6">
        <v>579</v>
      </c>
      <c r="C16" s="6">
        <v>311.48</v>
      </c>
      <c r="D16" s="6">
        <v>870.54</v>
      </c>
      <c r="E16" s="6">
        <v>559.05999999999995</v>
      </c>
      <c r="F16" s="11">
        <v>1.5035233160621762</v>
      </c>
    </row>
    <row r="17" spans="1:6" ht="31.5" x14ac:dyDescent="0.25">
      <c r="A17" s="5" t="s">
        <v>18</v>
      </c>
      <c r="B17" s="6">
        <v>220</v>
      </c>
      <c r="C17" s="6">
        <v>0</v>
      </c>
      <c r="D17" s="6">
        <v>0</v>
      </c>
      <c r="E17" s="6">
        <v>0</v>
      </c>
      <c r="F17" s="11">
        <v>0</v>
      </c>
    </row>
    <row r="18" spans="1:6" ht="31.5" x14ac:dyDescent="0.25">
      <c r="A18" s="5" t="s">
        <v>19</v>
      </c>
      <c r="B18" s="6">
        <v>9553</v>
      </c>
      <c r="C18" s="6">
        <v>4911.8100000000004</v>
      </c>
      <c r="D18" s="6">
        <v>4859.66</v>
      </c>
      <c r="E18" s="6">
        <v>-52.150000000000546</v>
      </c>
      <c r="F18" s="11">
        <v>0.50870511881084479</v>
      </c>
    </row>
    <row r="19" spans="1:6" ht="15.75" x14ac:dyDescent="0.25">
      <c r="A19" s="5" t="s">
        <v>20</v>
      </c>
      <c r="B19" s="6">
        <v>3574</v>
      </c>
      <c r="C19" s="6">
        <v>1407.71</v>
      </c>
      <c r="D19" s="6">
        <v>1767.49</v>
      </c>
      <c r="E19" s="6">
        <v>359.78</v>
      </c>
      <c r="F19" s="11">
        <v>0.49454113038612202</v>
      </c>
    </row>
    <row r="20" spans="1:6" ht="15.75" x14ac:dyDescent="0.25">
      <c r="A20" s="5" t="s">
        <v>21</v>
      </c>
      <c r="B20" s="6">
        <v>0</v>
      </c>
      <c r="C20" s="6">
        <v>88.7</v>
      </c>
      <c r="D20" s="6">
        <v>43.68</v>
      </c>
      <c r="E20" s="6">
        <v>-45.02</v>
      </c>
      <c r="F20" s="11"/>
    </row>
    <row r="21" spans="1:6" ht="15.75" x14ac:dyDescent="0.25">
      <c r="A21" s="4" t="s">
        <v>5</v>
      </c>
      <c r="B21" s="8">
        <v>765239.11</v>
      </c>
      <c r="C21" s="8">
        <v>104263.73</v>
      </c>
      <c r="D21" s="8">
        <v>152879.22</v>
      </c>
      <c r="E21" s="8">
        <v>48615.490000000005</v>
      </c>
      <c r="F21" s="9">
        <v>0.19977967409428407</v>
      </c>
    </row>
    <row r="22" spans="1:6" ht="15.75" x14ac:dyDescent="0.25">
      <c r="A22" s="4" t="s">
        <v>22</v>
      </c>
      <c r="B22" s="10">
        <v>1253011.1099999999</v>
      </c>
      <c r="C22" s="10">
        <v>214330.66999999998</v>
      </c>
      <c r="D22" s="10">
        <v>272171.99</v>
      </c>
      <c r="E22" s="10">
        <v>57841.320000000007</v>
      </c>
      <c r="F22" s="9">
        <v>0.21721434696616537</v>
      </c>
    </row>
    <row r="23" spans="1:6" ht="15.75" x14ac:dyDescent="0.25">
      <c r="A23" s="14" t="s">
        <v>25</v>
      </c>
      <c r="B23" s="15"/>
      <c r="C23" s="3"/>
      <c r="D23" s="15"/>
      <c r="E23" s="3"/>
      <c r="F23" s="3"/>
    </row>
    <row r="24" spans="1:6" ht="15.75" x14ac:dyDescent="0.25">
      <c r="A24" s="14" t="s">
        <v>26</v>
      </c>
      <c r="B24" s="15">
        <f>B25+B26+B27+B28+B29</f>
        <v>80642.2</v>
      </c>
      <c r="C24" s="15">
        <f>C25+C26+C27+C28+C29</f>
        <v>13077.890000000001</v>
      </c>
      <c r="D24" s="15">
        <f>D25+D26+D27+D28+D29</f>
        <v>12849.6</v>
      </c>
      <c r="E24" s="6">
        <f>D24-C24</f>
        <v>-228.29000000000087</v>
      </c>
      <c r="F24" s="19">
        <f>D24/B24*100</f>
        <v>15.934089099751745</v>
      </c>
    </row>
    <row r="25" spans="1:6" ht="47.25" x14ac:dyDescent="0.25">
      <c r="A25" s="16" t="s">
        <v>27</v>
      </c>
      <c r="B25" s="17">
        <v>2961</v>
      </c>
      <c r="C25" s="3">
        <v>625.85</v>
      </c>
      <c r="D25" s="17">
        <v>629.79999999999995</v>
      </c>
      <c r="E25" s="6">
        <f t="shared" ref="E25:E64" si="0">D25-C25</f>
        <v>3.9499999999999318</v>
      </c>
      <c r="F25" s="19">
        <f t="shared" ref="F25:F64" si="1">D25/B25*100</f>
        <v>21.269841269841269</v>
      </c>
    </row>
    <row r="26" spans="1:6" ht="63" x14ac:dyDescent="0.25">
      <c r="A26" s="16" t="s">
        <v>28</v>
      </c>
      <c r="B26" s="17">
        <v>62658</v>
      </c>
      <c r="C26" s="3">
        <v>8924.93</v>
      </c>
      <c r="D26" s="17">
        <v>9919.2000000000007</v>
      </c>
      <c r="E26" s="6">
        <f t="shared" si="0"/>
        <v>994.27000000000044</v>
      </c>
      <c r="F26" s="19">
        <f t="shared" si="1"/>
        <v>15.830699990424208</v>
      </c>
    </row>
    <row r="27" spans="1:6" ht="15.75" x14ac:dyDescent="0.25">
      <c r="A27" s="16" t="s">
        <v>29</v>
      </c>
      <c r="B27" s="17">
        <v>2800</v>
      </c>
      <c r="C27" s="3">
        <v>0</v>
      </c>
      <c r="D27" s="17"/>
      <c r="E27" s="6">
        <f t="shared" si="0"/>
        <v>0</v>
      </c>
      <c r="F27" s="19">
        <f t="shared" si="1"/>
        <v>0</v>
      </c>
    </row>
    <row r="28" spans="1:6" ht="15.75" x14ac:dyDescent="0.25">
      <c r="A28" s="16" t="s">
        <v>30</v>
      </c>
      <c r="B28" s="17">
        <v>600</v>
      </c>
      <c r="C28" s="3">
        <v>0</v>
      </c>
      <c r="D28" s="17"/>
      <c r="E28" s="6">
        <f t="shared" si="0"/>
        <v>0</v>
      </c>
      <c r="F28" s="19">
        <f t="shared" si="1"/>
        <v>0</v>
      </c>
    </row>
    <row r="29" spans="1:6" ht="15.75" x14ac:dyDescent="0.25">
      <c r="A29" s="16" t="s">
        <v>31</v>
      </c>
      <c r="B29" s="17">
        <v>11623.2</v>
      </c>
      <c r="C29" s="3">
        <v>3527.11</v>
      </c>
      <c r="D29" s="17">
        <v>2300.6</v>
      </c>
      <c r="E29" s="6">
        <f t="shared" si="0"/>
        <v>-1226.5100000000002</v>
      </c>
      <c r="F29" s="19">
        <f t="shared" si="1"/>
        <v>19.793172276137376</v>
      </c>
    </row>
    <row r="30" spans="1:6" ht="15.75" x14ac:dyDescent="0.25">
      <c r="A30" s="14" t="s">
        <v>32</v>
      </c>
      <c r="B30" s="15">
        <f>B31</f>
        <v>1579.2</v>
      </c>
      <c r="C30" s="15">
        <f>C31</f>
        <v>225.9</v>
      </c>
      <c r="D30" s="15">
        <f>D31</f>
        <v>1343.6</v>
      </c>
      <c r="E30" s="6">
        <f t="shared" si="0"/>
        <v>1117.6999999999998</v>
      </c>
      <c r="F30" s="19">
        <f t="shared" si="1"/>
        <v>85.081053698074967</v>
      </c>
    </row>
    <row r="31" spans="1:6" ht="15.75" x14ac:dyDescent="0.25">
      <c r="A31" s="16" t="s">
        <v>33</v>
      </c>
      <c r="B31" s="17">
        <v>1579.2</v>
      </c>
      <c r="C31" s="3">
        <v>225.9</v>
      </c>
      <c r="D31" s="17">
        <v>1343.6</v>
      </c>
      <c r="E31" s="6">
        <f t="shared" si="0"/>
        <v>1117.6999999999998</v>
      </c>
      <c r="F31" s="19">
        <f t="shared" si="1"/>
        <v>85.081053698074967</v>
      </c>
    </row>
    <row r="32" spans="1:6" ht="31.5" x14ac:dyDescent="0.25">
      <c r="A32" s="14" t="s">
        <v>34</v>
      </c>
      <c r="B32" s="15">
        <f>B33</f>
        <v>5774</v>
      </c>
      <c r="C32" s="15">
        <f>C33</f>
        <v>402.61</v>
      </c>
      <c r="D32" s="15">
        <f>D33</f>
        <v>466.9</v>
      </c>
      <c r="E32" s="6">
        <f t="shared" si="0"/>
        <v>64.289999999999964</v>
      </c>
      <c r="F32" s="19">
        <f t="shared" si="1"/>
        <v>8.086248701073778</v>
      </c>
    </row>
    <row r="33" spans="1:6" ht="47.25" x14ac:dyDescent="0.25">
      <c r="A33" s="16" t="s">
        <v>35</v>
      </c>
      <c r="B33" s="17">
        <v>5774</v>
      </c>
      <c r="C33" s="3">
        <v>402.61</v>
      </c>
      <c r="D33" s="17">
        <v>466.9</v>
      </c>
      <c r="E33" s="6">
        <f t="shared" si="0"/>
        <v>64.289999999999964</v>
      </c>
      <c r="F33" s="19">
        <f t="shared" si="1"/>
        <v>8.086248701073778</v>
      </c>
    </row>
    <row r="34" spans="1:6" ht="15.75" x14ac:dyDescent="0.25">
      <c r="A34" s="14" t="s">
        <v>36</v>
      </c>
      <c r="B34" s="15">
        <f>B35+B36+B37+B38</f>
        <v>75635.299999999988</v>
      </c>
      <c r="C34" s="15">
        <f>C35+C36+C37+C38</f>
        <v>2337.0500000000002</v>
      </c>
      <c r="D34" s="15">
        <f>D35+D36+D37+D38</f>
        <v>10694.3</v>
      </c>
      <c r="E34" s="6">
        <f t="shared" si="0"/>
        <v>8357.25</v>
      </c>
      <c r="F34" s="19">
        <f t="shared" si="1"/>
        <v>14.139297391561879</v>
      </c>
    </row>
    <row r="35" spans="1:6" ht="15.75" x14ac:dyDescent="0.25">
      <c r="A35" s="16" t="s">
        <v>37</v>
      </c>
      <c r="B35" s="17">
        <v>23187.599999999999</v>
      </c>
      <c r="C35" s="3">
        <v>710.55</v>
      </c>
      <c r="D35" s="17">
        <v>3762</v>
      </c>
      <c r="E35" s="6">
        <f t="shared" si="0"/>
        <v>3051.45</v>
      </c>
      <c r="F35" s="19">
        <f t="shared" si="1"/>
        <v>16.224188790560472</v>
      </c>
    </row>
    <row r="36" spans="1:6" ht="15.75" x14ac:dyDescent="0.25">
      <c r="A36" s="16" t="s">
        <v>38</v>
      </c>
      <c r="B36" s="17">
        <v>270</v>
      </c>
      <c r="C36" s="3">
        <v>0</v>
      </c>
      <c r="D36" s="17"/>
      <c r="E36" s="6">
        <f t="shared" si="0"/>
        <v>0</v>
      </c>
      <c r="F36" s="19">
        <f t="shared" si="1"/>
        <v>0</v>
      </c>
    </row>
    <row r="37" spans="1:6" ht="15.75" x14ac:dyDescent="0.25">
      <c r="A37" s="16" t="s">
        <v>39</v>
      </c>
      <c r="B37" s="17">
        <f>48223.3</f>
        <v>48223.3</v>
      </c>
      <c r="C37" s="3">
        <v>1626.5</v>
      </c>
      <c r="D37" s="17">
        <f>6402.4</f>
        <v>6402.4</v>
      </c>
      <c r="E37" s="6">
        <f t="shared" si="0"/>
        <v>4775.8999999999996</v>
      </c>
      <c r="F37" s="19">
        <f t="shared" si="1"/>
        <v>13.276569625056766</v>
      </c>
    </row>
    <row r="38" spans="1:6" ht="15.75" x14ac:dyDescent="0.25">
      <c r="A38" s="16" t="s">
        <v>40</v>
      </c>
      <c r="B38" s="17">
        <v>3954.4</v>
      </c>
      <c r="C38" s="3">
        <v>0</v>
      </c>
      <c r="D38" s="17">
        <v>529.9</v>
      </c>
      <c r="E38" s="6">
        <f t="shared" si="0"/>
        <v>529.9</v>
      </c>
      <c r="F38" s="19">
        <f t="shared" si="1"/>
        <v>13.400262998179244</v>
      </c>
    </row>
    <row r="39" spans="1:6" ht="15.75" x14ac:dyDescent="0.25">
      <c r="A39" s="14" t="s">
        <v>41</v>
      </c>
      <c r="B39" s="15">
        <f>B40+B41+B42+B43</f>
        <v>72860.400000000009</v>
      </c>
      <c r="C39" s="15">
        <f>C40+C41+C42+C43</f>
        <v>1689.07</v>
      </c>
      <c r="D39" s="15">
        <f>D40+D41+D42+D43</f>
        <v>2832.2</v>
      </c>
      <c r="E39" s="6">
        <f t="shared" si="0"/>
        <v>1143.1299999999999</v>
      </c>
      <c r="F39" s="19">
        <f t="shared" si="1"/>
        <v>3.887159554435605</v>
      </c>
    </row>
    <row r="40" spans="1:6" ht="15.75" x14ac:dyDescent="0.25">
      <c r="A40" s="16" t="s">
        <v>42</v>
      </c>
      <c r="B40" s="17">
        <v>1050</v>
      </c>
      <c r="C40" s="3">
        <v>0</v>
      </c>
      <c r="D40" s="17">
        <v>284.89999999999998</v>
      </c>
      <c r="E40" s="6">
        <f t="shared" si="0"/>
        <v>284.89999999999998</v>
      </c>
      <c r="F40" s="19">
        <f t="shared" si="1"/>
        <v>27.133333333333333</v>
      </c>
    </row>
    <row r="41" spans="1:6" ht="15.75" x14ac:dyDescent="0.25">
      <c r="A41" s="16" t="s">
        <v>43</v>
      </c>
      <c r="B41" s="17">
        <v>54480.3</v>
      </c>
      <c r="C41" s="3">
        <v>205.32</v>
      </c>
      <c r="D41" s="17">
        <v>1179.3</v>
      </c>
      <c r="E41" s="6">
        <f t="shared" si="0"/>
        <v>973.98</v>
      </c>
      <c r="F41" s="19">
        <f t="shared" si="1"/>
        <v>2.164635657292636</v>
      </c>
    </row>
    <row r="42" spans="1:6" ht="15.75" x14ac:dyDescent="0.25">
      <c r="A42" s="16" t="s">
        <v>44</v>
      </c>
      <c r="B42" s="17">
        <f>17202.4</f>
        <v>17202.400000000001</v>
      </c>
      <c r="C42" s="3">
        <v>1483.75</v>
      </c>
      <c r="D42" s="17">
        <v>1368</v>
      </c>
      <c r="E42" s="6">
        <f t="shared" si="0"/>
        <v>-115.75</v>
      </c>
      <c r="F42" s="19">
        <f t="shared" si="1"/>
        <v>7.9523787378505322</v>
      </c>
    </row>
    <row r="43" spans="1:6" ht="31.5" x14ac:dyDescent="0.25">
      <c r="A43" s="16" t="s">
        <v>45</v>
      </c>
      <c r="B43" s="17">
        <v>127.7</v>
      </c>
      <c r="C43" s="3"/>
      <c r="D43" s="17"/>
      <c r="E43" s="6">
        <f t="shared" si="0"/>
        <v>0</v>
      </c>
      <c r="F43" s="19">
        <f t="shared" si="1"/>
        <v>0</v>
      </c>
    </row>
    <row r="44" spans="1:6" ht="15.75" x14ac:dyDescent="0.25">
      <c r="A44" s="14" t="s">
        <v>46</v>
      </c>
      <c r="B44" s="15">
        <f>B45+B46+B47+B48+B49</f>
        <v>865569.5</v>
      </c>
      <c r="C44" s="15">
        <f>C45+C46+C47+C48+C49</f>
        <v>194625.92000000001</v>
      </c>
      <c r="D44" s="15">
        <f>D45+D46+D47+D48+D49</f>
        <v>173844.1</v>
      </c>
      <c r="E44" s="6">
        <f t="shared" si="0"/>
        <v>-20781.820000000007</v>
      </c>
      <c r="F44" s="19">
        <f t="shared" si="1"/>
        <v>20.084360643483855</v>
      </c>
    </row>
    <row r="45" spans="1:6" ht="15.75" x14ac:dyDescent="0.25">
      <c r="A45" s="16" t="s">
        <v>47</v>
      </c>
      <c r="B45" s="17">
        <v>288266.7</v>
      </c>
      <c r="C45" s="3">
        <v>61110.46</v>
      </c>
      <c r="D45" s="17">
        <v>52844.7</v>
      </c>
      <c r="E45" s="6">
        <f t="shared" si="0"/>
        <v>-8265.760000000002</v>
      </c>
      <c r="F45" s="19">
        <f t="shared" si="1"/>
        <v>18.331878083732875</v>
      </c>
    </row>
    <row r="46" spans="1:6" ht="15.75" x14ac:dyDescent="0.25">
      <c r="A46" s="16" t="s">
        <v>48</v>
      </c>
      <c r="B46" s="17">
        <v>518804.2</v>
      </c>
      <c r="C46" s="3">
        <v>127326.05</v>
      </c>
      <c r="D46" s="17">
        <v>114419</v>
      </c>
      <c r="E46" s="6">
        <f t="shared" si="0"/>
        <v>-12907.050000000003</v>
      </c>
      <c r="F46" s="19">
        <f t="shared" si="1"/>
        <v>22.054370415659701</v>
      </c>
    </row>
    <row r="47" spans="1:6" ht="31.5" x14ac:dyDescent="0.25">
      <c r="A47" s="16" t="s">
        <v>49</v>
      </c>
      <c r="B47" s="17">
        <v>500</v>
      </c>
      <c r="C47" s="3">
        <v>98.54</v>
      </c>
      <c r="D47" s="17">
        <v>55.3</v>
      </c>
      <c r="E47" s="6">
        <f t="shared" si="0"/>
        <v>-43.240000000000009</v>
      </c>
      <c r="F47" s="19">
        <f t="shared" si="1"/>
        <v>11.059999999999999</v>
      </c>
    </row>
    <row r="48" spans="1:6" ht="15.75" x14ac:dyDescent="0.25">
      <c r="A48" s="16" t="s">
        <v>50</v>
      </c>
      <c r="B48" s="17">
        <v>32576.6</v>
      </c>
      <c r="C48" s="3">
        <v>2423.1</v>
      </c>
      <c r="D48" s="17">
        <v>2408</v>
      </c>
      <c r="E48" s="6">
        <f t="shared" si="0"/>
        <v>-15.099999999999909</v>
      </c>
      <c r="F48" s="19">
        <f t="shared" si="1"/>
        <v>7.3918088443852339</v>
      </c>
    </row>
    <row r="49" spans="1:6" ht="15.75" x14ac:dyDescent="0.25">
      <c r="A49" s="18" t="s">
        <v>51</v>
      </c>
      <c r="B49" s="17">
        <v>25422</v>
      </c>
      <c r="C49" s="3">
        <v>3667.77</v>
      </c>
      <c r="D49" s="17">
        <v>4117.1000000000004</v>
      </c>
      <c r="E49" s="6">
        <f t="shared" si="0"/>
        <v>449.33000000000038</v>
      </c>
      <c r="F49" s="19">
        <f t="shared" si="1"/>
        <v>16.195027928565811</v>
      </c>
    </row>
    <row r="50" spans="1:6" ht="15.75" x14ac:dyDescent="0.25">
      <c r="A50" s="14" t="s">
        <v>52</v>
      </c>
      <c r="B50" s="15">
        <f>B51</f>
        <v>45076</v>
      </c>
      <c r="C50" s="15">
        <f>C51+C52</f>
        <v>2886.5899999999997</v>
      </c>
      <c r="D50" s="15">
        <f>D51</f>
        <v>11261.6</v>
      </c>
      <c r="E50" s="6">
        <f t="shared" si="0"/>
        <v>8375.01</v>
      </c>
      <c r="F50" s="19">
        <f t="shared" si="1"/>
        <v>24.983583281568908</v>
      </c>
    </row>
    <row r="51" spans="1:6" ht="15.75" x14ac:dyDescent="0.25">
      <c r="A51" s="16" t="s">
        <v>53</v>
      </c>
      <c r="B51" s="17">
        <v>45076</v>
      </c>
      <c r="C51" s="3">
        <v>2470.6999999999998</v>
      </c>
      <c r="D51" s="17">
        <v>11261.6</v>
      </c>
      <c r="E51" s="6">
        <f t="shared" si="0"/>
        <v>8790.9000000000015</v>
      </c>
      <c r="F51" s="19">
        <f t="shared" si="1"/>
        <v>24.983583281568908</v>
      </c>
    </row>
    <row r="52" spans="1:6" ht="21" customHeight="1" x14ac:dyDescent="0.25">
      <c r="A52" s="16" t="s">
        <v>66</v>
      </c>
      <c r="B52" s="17">
        <v>0</v>
      </c>
      <c r="C52" s="3">
        <v>415.89</v>
      </c>
      <c r="D52" s="17">
        <v>0</v>
      </c>
      <c r="E52" s="6">
        <f t="shared" si="0"/>
        <v>-415.89</v>
      </c>
      <c r="F52" s="19"/>
    </row>
    <row r="53" spans="1:6" ht="15.75" x14ac:dyDescent="0.25">
      <c r="A53" s="14" t="s">
        <v>54</v>
      </c>
      <c r="B53" s="15">
        <f>B54+B55+B56</f>
        <v>69275.199999999997</v>
      </c>
      <c r="C53" s="15">
        <f>C54+C55+C56</f>
        <v>9551.07</v>
      </c>
      <c r="D53" s="15">
        <f>D54+D55+D56</f>
        <v>9963.0999999999985</v>
      </c>
      <c r="E53" s="6">
        <f t="shared" si="0"/>
        <v>412.02999999999884</v>
      </c>
      <c r="F53" s="19">
        <f t="shared" si="1"/>
        <v>14.381914451347665</v>
      </c>
    </row>
    <row r="54" spans="1:6" ht="15.75" x14ac:dyDescent="0.25">
      <c r="A54" s="16" t="s">
        <v>55</v>
      </c>
      <c r="B54" s="17">
        <v>360</v>
      </c>
      <c r="C54" s="3">
        <v>67.150000000000006</v>
      </c>
      <c r="D54" s="17">
        <v>40</v>
      </c>
      <c r="E54" s="6">
        <f t="shared" si="0"/>
        <v>-27.150000000000006</v>
      </c>
      <c r="F54" s="19">
        <f t="shared" si="1"/>
        <v>11.111111111111111</v>
      </c>
    </row>
    <row r="55" spans="1:6" ht="15.75" x14ac:dyDescent="0.25">
      <c r="A55" s="16" t="s">
        <v>56</v>
      </c>
      <c r="B55" s="17">
        <v>10095.799999999999</v>
      </c>
      <c r="C55" s="3">
        <v>1651.84</v>
      </c>
      <c r="D55" s="17">
        <v>1628.8</v>
      </c>
      <c r="E55" s="6">
        <f t="shared" si="0"/>
        <v>-23.039999999999964</v>
      </c>
      <c r="F55" s="19">
        <f t="shared" si="1"/>
        <v>16.133441629192337</v>
      </c>
    </row>
    <row r="56" spans="1:6" ht="15.75" x14ac:dyDescent="0.25">
      <c r="A56" s="16" t="s">
        <v>57</v>
      </c>
      <c r="B56" s="17">
        <v>58819.4</v>
      </c>
      <c r="C56" s="3">
        <v>7832.08</v>
      </c>
      <c r="D56" s="17">
        <v>8294.2999999999993</v>
      </c>
      <c r="E56" s="6">
        <f t="shared" si="0"/>
        <v>462.21999999999935</v>
      </c>
      <c r="F56" s="19">
        <f t="shared" si="1"/>
        <v>14.101299911253767</v>
      </c>
    </row>
    <row r="57" spans="1:6" ht="15.75" x14ac:dyDescent="0.25">
      <c r="A57" s="14" t="s">
        <v>58</v>
      </c>
      <c r="B57" s="15">
        <f>B58</f>
        <v>20174</v>
      </c>
      <c r="C57" s="15">
        <f>C58</f>
        <v>4412.3599999999997</v>
      </c>
      <c r="D57" s="15">
        <f>D58</f>
        <v>4940.6000000000004</v>
      </c>
      <c r="E57" s="6">
        <f t="shared" si="0"/>
        <v>528.24000000000069</v>
      </c>
      <c r="F57" s="19">
        <f t="shared" si="1"/>
        <v>24.489937543372658</v>
      </c>
    </row>
    <row r="58" spans="1:6" ht="15.75" x14ac:dyDescent="0.25">
      <c r="A58" s="16" t="s">
        <v>59</v>
      </c>
      <c r="B58" s="17">
        <v>20174</v>
      </c>
      <c r="C58" s="3">
        <v>4412.3599999999997</v>
      </c>
      <c r="D58" s="17">
        <v>4940.6000000000004</v>
      </c>
      <c r="E58" s="6">
        <f t="shared" si="0"/>
        <v>528.24000000000069</v>
      </c>
      <c r="F58" s="19">
        <f t="shared" si="1"/>
        <v>24.489937543372658</v>
      </c>
    </row>
    <row r="59" spans="1:6" ht="15.75" x14ac:dyDescent="0.25">
      <c r="A59" s="14" t="s">
        <v>60</v>
      </c>
      <c r="B59" s="15">
        <f>B60+B61</f>
        <v>1935</v>
      </c>
      <c r="C59" s="15">
        <f>C60+C61</f>
        <v>418</v>
      </c>
      <c r="D59" s="15">
        <f>D60+D61</f>
        <v>376.3</v>
      </c>
      <c r="E59" s="6">
        <f t="shared" si="0"/>
        <v>-41.699999999999989</v>
      </c>
      <c r="F59" s="19">
        <f t="shared" si="1"/>
        <v>19.447028423772611</v>
      </c>
    </row>
    <row r="60" spans="1:6" ht="15.75" x14ac:dyDescent="0.25">
      <c r="A60" s="16" t="s">
        <v>61</v>
      </c>
      <c r="B60" s="17">
        <v>1230</v>
      </c>
      <c r="C60" s="20">
        <v>233</v>
      </c>
      <c r="D60" s="17">
        <v>200</v>
      </c>
      <c r="E60" s="6">
        <f t="shared" si="0"/>
        <v>-33</v>
      </c>
      <c r="F60" s="19">
        <f t="shared" si="1"/>
        <v>16.260162601626014</v>
      </c>
    </row>
    <row r="61" spans="1:6" ht="15.75" x14ac:dyDescent="0.25">
      <c r="A61" s="16" t="s">
        <v>62</v>
      </c>
      <c r="B61" s="17">
        <v>705</v>
      </c>
      <c r="C61" s="20">
        <v>185</v>
      </c>
      <c r="D61" s="17">
        <v>176.3</v>
      </c>
      <c r="E61" s="6">
        <f t="shared" si="0"/>
        <v>-8.6999999999999886</v>
      </c>
      <c r="F61" s="19">
        <f t="shared" si="1"/>
        <v>25.00709219858156</v>
      </c>
    </row>
    <row r="62" spans="1:6" ht="31.5" x14ac:dyDescent="0.25">
      <c r="A62" s="14" t="s">
        <v>63</v>
      </c>
      <c r="B62" s="15">
        <f>B63</f>
        <v>56364.1</v>
      </c>
      <c r="C62" s="15">
        <f>C63</f>
        <v>17287</v>
      </c>
      <c r="D62" s="15">
        <f>D63</f>
        <v>12963</v>
      </c>
      <c r="E62" s="6">
        <f t="shared" si="0"/>
        <v>-4324</v>
      </c>
      <c r="F62" s="19">
        <f t="shared" si="1"/>
        <v>22.998681785036933</v>
      </c>
    </row>
    <row r="63" spans="1:6" ht="47.25" x14ac:dyDescent="0.25">
      <c r="A63" s="16" t="s">
        <v>64</v>
      </c>
      <c r="B63" s="17">
        <v>56364.1</v>
      </c>
      <c r="C63" s="21">
        <v>17287</v>
      </c>
      <c r="D63" s="17">
        <v>12963</v>
      </c>
      <c r="E63" s="6">
        <f t="shared" si="0"/>
        <v>-4324</v>
      </c>
      <c r="F63" s="19">
        <f t="shared" si="1"/>
        <v>22.998681785036933</v>
      </c>
    </row>
    <row r="64" spans="1:6" ht="15.75" x14ac:dyDescent="0.25">
      <c r="A64" s="14" t="s">
        <v>65</v>
      </c>
      <c r="B64" s="15">
        <f>B24+B30+B32+B34+B39+B44+B50+B53+B57+B59+B62</f>
        <v>1294884.9000000001</v>
      </c>
      <c r="C64" s="15">
        <f>C24+C30+C32+C34+C39+C44+C50+C53+C57+C59+C62</f>
        <v>246913.46</v>
      </c>
      <c r="D64" s="15">
        <f>D24+D30+D32+D34+D39+D44+D50+D53+D57+D59+D62</f>
        <v>241535.30000000002</v>
      </c>
      <c r="E64" s="6">
        <f t="shared" si="0"/>
        <v>-5378.1599999999744</v>
      </c>
      <c r="F64" s="19">
        <f t="shared" si="1"/>
        <v>18.653032404656198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dcterms:created xsi:type="dcterms:W3CDTF">2016-11-29T05:17:13Z</dcterms:created>
  <dcterms:modified xsi:type="dcterms:W3CDTF">2016-11-30T03:21:10Z</dcterms:modified>
</cp:coreProperties>
</file>